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2A91D581-94DC-4BBF-BD49-9128A0FA349C}" xr6:coauthVersionLast="47" xr6:coauthVersionMax="47" xr10:uidLastSave="{00000000-0000-0000-0000-000000000000}"/>
  <bookViews>
    <workbookView xWindow="2295" yWindow="420" windowWidth="30015" windowHeight="14745" activeTab="3" xr2:uid="{00000000-000D-0000-FFFF-FFFF00000000}"/>
  </bookViews>
  <sheets>
    <sheet name="Summary_All_Codes" sheetId="1" r:id="rId1"/>
    <sheet name="Medicare_2026_WI" sheetId="2" r:id="rId2"/>
    <sheet name="WI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definedNames>
    <definedName name="_xlnm._FilterDatabase" localSheetId="1" hidden="1">Medicare_2026_WI!$A$1:$I$14</definedName>
    <definedName name="_xlnm._FilterDatabase" localSheetId="0" hidden="1">Summary_All_Codes!$A$1:$M$14</definedName>
    <definedName name="_xlnm._FilterDatabase" localSheetId="2" hidden="1">WI_Medicaid_FFS!$A$1:$I$14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C24" i="6"/>
  <c r="C22" i="6"/>
  <c r="C21" i="6"/>
  <c r="C26" i="6" s="1"/>
  <c r="C20" i="6"/>
</calcChain>
</file>

<file path=xl/sharedStrings.xml><?xml version="1.0" encoding="utf-8"?>
<sst xmlns="http://schemas.openxmlformats.org/spreadsheetml/2006/main" count="460" uniqueCount="149">
  <si>
    <t>Program</t>
  </si>
  <si>
    <t>CPT</t>
  </si>
  <si>
    <t>Description</t>
  </si>
  <si>
    <t>Requirements (high level)</t>
  </si>
  <si>
    <t>Billing unit / frequency</t>
  </si>
  <si>
    <t>Medicare 2026 WI Non-Fac ($)</t>
  </si>
  <si>
    <t>Medicare 2026 WI Fac ($)</t>
  </si>
  <si>
    <t>WI Medicaid FFS Max ($)</t>
  </si>
  <si>
    <t>WI Medicaid FFS Payable?</t>
  </si>
  <si>
    <t>FFS Flag</t>
  </si>
  <si>
    <t>Medicaid MCO monetization path (not CPT FFS)</t>
  </si>
  <si>
    <t>Assumed MCO PMPM ($)</t>
  </si>
  <si>
    <t>Notes (MCO)</t>
  </si>
  <si>
    <t>Remote Physiologic Monitoring</t>
  </si>
  <si>
    <t>99091</t>
  </si>
  <si>
    <t>RPM</t>
  </si>
  <si>
    <t>Collection &amp; interpretation of physiologic data; &gt;=30 min physician/QHP time in 30 days</t>
  </si>
  <si>
    <t>Per 30-day period (30+ min physician/QHP time)</t>
  </si>
  <si>
    <t>No</t>
  </si>
  <si>
    <t>$0 – Not Payable</t>
  </si>
  <si>
    <t>MCO care management PMPM / VBC (contracted)</t>
  </si>
  <si>
    <t>Illustrative PMPM placeholder; replace with plan-specific contract rate</t>
  </si>
  <si>
    <t>99453</t>
  </si>
  <si>
    <t>Initial setup &amp; patient education on use of equipment</t>
  </si>
  <si>
    <t>Once per episode of care (setup)</t>
  </si>
  <si>
    <t>99454</t>
  </si>
  <si>
    <t>Device(s) supply with daily recordings/alerts; requires &gt;=16 days of data per 30 days</t>
  </si>
  <si>
    <t>Per calendar month</t>
  </si>
  <si>
    <t>99457</t>
  </si>
  <si>
    <t>Treatment management; interactive communication; first 20 min in calendar month</t>
  </si>
  <si>
    <t>99458</t>
  </si>
  <si>
    <t>Each additional 20 min RPM treatment management in calendar month</t>
  </si>
  <si>
    <t>Chronic Care Management</t>
  </si>
  <si>
    <t>99490</t>
  </si>
  <si>
    <t>CCM</t>
  </si>
  <si>
    <t>20+ min clinical staff time/month; 2+ chronic conditions; comprehensive care plan; consent; 24/7 access</t>
  </si>
  <si>
    <t>99439</t>
  </si>
  <si>
    <t>Each additional 20 min clinical staff time/month (add-on to 99490)</t>
  </si>
  <si>
    <t>99487</t>
  </si>
  <si>
    <t>Complex CCM; 60+ min clinical staff time/month; moderate/high MDM</t>
  </si>
  <si>
    <t>99489</t>
  </si>
  <si>
    <t>Each additional 30 min complex CCM (add-on to 99487)</t>
  </si>
  <si>
    <t>99491</t>
  </si>
  <si>
    <t>30+ min physician/QHP time/month (personally performed)</t>
  </si>
  <si>
    <t>99437</t>
  </si>
  <si>
    <t>Each additional 30 min physician/QHP time/month (add-on to 99491)</t>
  </si>
  <si>
    <t>Transitional Care Management</t>
  </si>
  <si>
    <t>99495</t>
  </si>
  <si>
    <t>TCM</t>
  </si>
  <si>
    <t>Communication within 2 business days; moderate MDM; F2F visit within 14 days</t>
  </si>
  <si>
    <t>Per TCM episode (post-discharge)</t>
  </si>
  <si>
    <t>If covered, paid per FFS CPT or per contracted fee schedule</t>
  </si>
  <si>
    <t>TCM may be negotiated per contract; verify plan policy</t>
  </si>
  <si>
    <t>99496</t>
  </si>
  <si>
    <t>Communication within 2 business days; high MDM; F2F visit within 7 days</t>
  </si>
  <si>
    <t>Source</t>
  </si>
  <si>
    <t>CY</t>
  </si>
  <si>
    <t>State file</t>
  </si>
  <si>
    <t>Carrier</t>
  </si>
  <si>
    <t>Locality</t>
  </si>
  <si>
    <t>Modifier</t>
  </si>
  <si>
    <t>Non-Facility ($)</t>
  </si>
  <si>
    <t>Facility ($)</t>
  </si>
  <si>
    <t>CMS CY2026 Carrier file (nonQP)</t>
  </si>
  <si>
    <t>2026</t>
  </si>
  <si>
    <t>PFWI26A.TXT</t>
  </si>
  <si>
    <t>06302</t>
  </si>
  <si>
    <t>00</t>
  </si>
  <si>
    <t/>
  </si>
  <si>
    <t>Service area</t>
  </si>
  <si>
    <t>Listed in maxfee15_physician?</t>
  </si>
  <si>
    <t>PAC</t>
  </si>
  <si>
    <t>Effective date</t>
  </si>
  <si>
    <t>Max fee ($)</t>
  </si>
  <si>
    <t>Payable?</t>
  </si>
  <si>
    <t>Notes</t>
  </si>
  <si>
    <t>ForwardHealth maxfee15_physician.pdf</t>
  </si>
  <si>
    <t>Physician/IL/X-ray/NP/PA</t>
  </si>
  <si>
    <t>Yes</t>
  </si>
  <si>
    <t>220</t>
  </si>
  <si>
    <t>01/01/02</t>
  </si>
  <si>
    <t>Listed with PAC 220 (non-covered service) in max fee schedule</t>
  </si>
  <si>
    <t>Not listed in WI Medicaid Physician max fee schedule (FFS)</t>
  </si>
  <si>
    <t>Medicare Non-Fac ($)</t>
  </si>
  <si>
    <t>Assumed Medicaid MCO PMPM ($)</t>
  </si>
  <si>
    <t>When FFS CPT is $0 / not covered</t>
  </si>
  <si>
    <t>Legal monetization path</t>
  </si>
  <si>
    <t>How it shows up financially</t>
  </si>
  <si>
    <t>Operational requirements (typical)</t>
  </si>
  <si>
    <t>RPM/CCM CPT not payable in FFS</t>
  </si>
  <si>
    <t>Medicaid MCO contracted PMPM for remote monitoring / care management</t>
  </si>
  <si>
    <t>Per member per month revenue</t>
  </si>
  <si>
    <t>Contracted scope; reporting; outcomes/KPIs; HIPAA-compliant workflows</t>
  </si>
  <si>
    <t>Value-based care (shared savings / quality incentives)</t>
  </si>
  <si>
    <t>Performance-based payments (quarterly/annual)</t>
  </si>
  <si>
    <t>Measure selection; attribution; documentation; data exchange</t>
  </si>
  <si>
    <t>Grant / pilot funding (state/health system)</t>
  </si>
  <si>
    <t>Fixed term funding</t>
  </si>
  <si>
    <t>Program design; evaluation; compliance</t>
  </si>
  <si>
    <t>FFS limited coverage by provider type</t>
  </si>
  <si>
    <t>Subcontract with provider group that can bill covered codes</t>
  </si>
  <si>
    <t>Rev-share on payable services</t>
  </si>
  <si>
    <t>BAAs; care team protocols; consent; documentation</t>
  </si>
  <si>
    <t>FFS not payable</t>
  </si>
  <si>
    <t>In-lieu-of services / alternative benefit (plan-driven)</t>
  </si>
  <si>
    <t>PMPM add-on or case rate</t>
  </si>
  <si>
    <t>Plan policy approval; member eligibility; reporting</t>
  </si>
  <si>
    <t>2026 Wisconsin Revenue Model (DOS Jan–Dec 2026)</t>
  </si>
  <si>
    <t>Inputs (edit blue cells)</t>
  </si>
  <si>
    <t>Medicare RPM patients (annual unique)</t>
  </si>
  <si>
    <t>patients</t>
  </si>
  <si>
    <t>Avg months billed per RPM pt</t>
  </si>
  <si>
    <t>months</t>
  </si>
  <si>
    <t>% RPM months with addl 99458</t>
  </si>
  <si>
    <t>fraction</t>
  </si>
  <si>
    <t>Avg 99458 units in those months</t>
  </si>
  <si>
    <t>units</t>
  </si>
  <si>
    <t>Bill 99453 once per RPM pt? (0/1)</t>
  </si>
  <si>
    <t>flag</t>
  </si>
  <si>
    <t>Medicare CCM patients (annual unique)</t>
  </si>
  <si>
    <t>Avg months billed per CCM pt</t>
  </si>
  <si>
    <t>% CCM months with addl 99439</t>
  </si>
  <si>
    <t>Avg 99439 units in those months</t>
  </si>
  <si>
    <t>Medicare TCM episodes (annual)</t>
  </si>
  <si>
    <t>episodes</t>
  </si>
  <si>
    <t>% TCM high complexity (99496)</t>
  </si>
  <si>
    <t>Medicaid MCO members eligible for RPM program</t>
  </si>
  <si>
    <t>members</t>
  </si>
  <si>
    <t>Assumed RPM PMPM (from Summary)</t>
  </si>
  <si>
    <t>$/member/mo</t>
  </si>
  <si>
    <t>Medicaid MCO members eligible for CCM program</t>
  </si>
  <si>
    <t>Assumed CCM PMPM (from Summary)</t>
  </si>
  <si>
    <t>Outputs</t>
  </si>
  <si>
    <t>Medicare RPM revenue (non-facility)</t>
  </si>
  <si>
    <t>USD</t>
  </si>
  <si>
    <t>Medicare CCM revenue (non-facility)</t>
  </si>
  <si>
    <t>Medicare TCM revenue (non-facility)</t>
  </si>
  <si>
    <t>Wisconsin Medicaid FFS RPM/CCM/TCM revenue</t>
  </si>
  <si>
    <t>Medicaid MCO RPM program revenue</t>
  </si>
  <si>
    <t>Medicaid MCO CCM program revenue</t>
  </si>
  <si>
    <t>Total 2026 revenue</t>
  </si>
  <si>
    <t>Data sources used</t>
  </si>
  <si>
    <t>Link / description</t>
  </si>
  <si>
    <t>Medicare CY2026 carrier specific file (nonQP)</t>
  </si>
  <si>
    <t>CMS All States 2026 page -&gt; CY2026 Carrier Files - nonQP - Updated 12/29/2025; extracted PFWI26A.TXT</t>
  </si>
  <si>
    <t>Wisconsin Medicaid FFS max fees</t>
  </si>
  <si>
    <t>ForwardHealth max fee schedule PDF: maxfee15_physician.pdf (Physician/IL/X-ray/NP/PA)</t>
  </si>
  <si>
    <t>DOS window</t>
  </si>
  <si>
    <t>Assumed Jan 1, 2026 through Dec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</si>
</sst>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" fontId="0" fillId="3" borderId="0" xfId="0" applyNumberFormat="1" applyFill="1"/>
    <xf numFmtId="2" fontId="0" fillId="3" borderId="0" xfId="0" applyNumberFormat="1" applyFill="1"/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Medicare vs Wisconsin Medicaid (FFS) —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Comparison_Charts!$C$1</c:f>
              <c:strCache>
                <c:ptCount val="1"/>
                <c:pt idx="0">
                  <c:v>Medicare Non-Fac ($)</c:v>
                </c:pt>
              </c:strCache>
            </c:strRef>
          </c:tx>
          <c:spPr>
            <a:ln/>
          </c:spPr>
          <c:invertIfNegative val="1"/>
          <c:cat>
            <c:strRef>
              <c:f>Comparison_Charts!$A$2:$A$14</c:f>
              <c:strCache>
                <c:ptCount val="13"/>
                <c:pt idx="0">
                  <c:v>99091</c:v>
                </c:pt>
                <c:pt idx="1">
                  <c:v>99453</c:v>
                </c:pt>
                <c:pt idx="2">
                  <c:v>99454</c:v>
                </c:pt>
                <c:pt idx="3">
                  <c:v>99457</c:v>
                </c:pt>
                <c:pt idx="4">
                  <c:v>99458</c:v>
                </c:pt>
                <c:pt idx="5">
                  <c:v>99490</c:v>
                </c:pt>
                <c:pt idx="6">
                  <c:v>99439</c:v>
                </c:pt>
                <c:pt idx="7">
                  <c:v>99487</c:v>
                </c:pt>
                <c:pt idx="8">
                  <c:v>99489</c:v>
                </c:pt>
                <c:pt idx="9">
                  <c:v>99491</c:v>
                </c:pt>
                <c:pt idx="10">
                  <c:v>99437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Comparison_Charts!$C$2:$C$14</c:f>
              <c:numCache>
                <c:formatCode>\$#,##0.00</c:formatCode>
                <c:ptCount val="13"/>
                <c:pt idx="0">
                  <c:v>53.14</c:v>
                </c:pt>
                <c:pt idx="1">
                  <c:v>20.36</c:v>
                </c:pt>
                <c:pt idx="2">
                  <c:v>49.7</c:v>
                </c:pt>
                <c:pt idx="3">
                  <c:v>49.58</c:v>
                </c:pt>
                <c:pt idx="4">
                  <c:v>39.659999999999997</c:v>
                </c:pt>
                <c:pt idx="5">
                  <c:v>63.24</c:v>
                </c:pt>
                <c:pt idx="6">
                  <c:v>48.21</c:v>
                </c:pt>
                <c:pt idx="7">
                  <c:v>137.94999999999999</c:v>
                </c:pt>
                <c:pt idx="8">
                  <c:v>74.760000000000005</c:v>
                </c:pt>
                <c:pt idx="9">
                  <c:v>85.59</c:v>
                </c:pt>
                <c:pt idx="10">
                  <c:v>60.36</c:v>
                </c:pt>
                <c:pt idx="11">
                  <c:v>210.64</c:v>
                </c:pt>
                <c:pt idx="12">
                  <c:v>286.17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6-4DC3-AA7F-ED5FB9DAA94B}"/>
            </c:ext>
          </c:extLst>
        </c:ser>
        <c:ser>
          <c:idx val="1"/>
          <c:order val="1"/>
          <c:tx>
            <c:strRef>
              <c:f>Comparison_Charts!$D$1</c:f>
              <c:strCache>
                <c:ptCount val="1"/>
                <c:pt idx="0">
                  <c:v>WI Medicaid FFS Max ($)</c:v>
                </c:pt>
              </c:strCache>
            </c:strRef>
          </c:tx>
          <c:spPr>
            <a:ln/>
          </c:spPr>
          <c:invertIfNegative val="1"/>
          <c:cat>
            <c:strRef>
              <c:f>Comparison_Charts!$A$2:$A$14</c:f>
              <c:strCache>
                <c:ptCount val="13"/>
                <c:pt idx="0">
                  <c:v>99091</c:v>
                </c:pt>
                <c:pt idx="1">
                  <c:v>99453</c:v>
                </c:pt>
                <c:pt idx="2">
                  <c:v>99454</c:v>
                </c:pt>
                <c:pt idx="3">
                  <c:v>99457</c:v>
                </c:pt>
                <c:pt idx="4">
                  <c:v>99458</c:v>
                </c:pt>
                <c:pt idx="5">
                  <c:v>99490</c:v>
                </c:pt>
                <c:pt idx="6">
                  <c:v>99439</c:v>
                </c:pt>
                <c:pt idx="7">
                  <c:v>99487</c:v>
                </c:pt>
                <c:pt idx="8">
                  <c:v>99489</c:v>
                </c:pt>
                <c:pt idx="9">
                  <c:v>99491</c:v>
                </c:pt>
                <c:pt idx="10">
                  <c:v>99437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Comparison_Charts!$D$2:$D$14</c:f>
              <c:numCache>
                <c:formatCode>\$#,##0.00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6-4DC3-AA7F-ED5FB9DAA94B}"/>
            </c:ext>
          </c:extLst>
        </c:ser>
        <c:ser>
          <c:idx val="2"/>
          <c:order val="2"/>
          <c:tx>
            <c:strRef>
              <c:f>Comparison_Charts!$E$1</c:f>
              <c:strCache>
                <c:ptCount val="1"/>
                <c:pt idx="0">
                  <c:v>Assumed Medicaid MCO PMPM ($)</c:v>
                </c:pt>
              </c:strCache>
            </c:strRef>
          </c:tx>
          <c:spPr>
            <a:ln/>
          </c:spPr>
          <c:invertIfNegative val="1"/>
          <c:cat>
            <c:strRef>
              <c:f>Comparison_Charts!$A$2:$A$14</c:f>
              <c:strCache>
                <c:ptCount val="13"/>
                <c:pt idx="0">
                  <c:v>99091</c:v>
                </c:pt>
                <c:pt idx="1">
                  <c:v>99453</c:v>
                </c:pt>
                <c:pt idx="2">
                  <c:v>99454</c:v>
                </c:pt>
                <c:pt idx="3">
                  <c:v>99457</c:v>
                </c:pt>
                <c:pt idx="4">
                  <c:v>99458</c:v>
                </c:pt>
                <c:pt idx="5">
                  <c:v>99490</c:v>
                </c:pt>
                <c:pt idx="6">
                  <c:v>99439</c:v>
                </c:pt>
                <c:pt idx="7">
                  <c:v>99487</c:v>
                </c:pt>
                <c:pt idx="8">
                  <c:v>99489</c:v>
                </c:pt>
                <c:pt idx="9">
                  <c:v>99491</c:v>
                </c:pt>
                <c:pt idx="10">
                  <c:v>99437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Comparison_Charts!$E$2:$E$14</c:f>
              <c:numCache>
                <c:formatCode>\$#,##0.00</c:formatCode>
                <c:ptCount val="1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6-4DC3-AA7F-ED5FB9DAA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\$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workbookViewId="0"/>
  </sheetViews>
  <sheetFormatPr defaultRowHeight="15" x14ac:dyDescent="0.25"/>
  <cols>
    <col min="1" max="1" width="22" customWidth="1"/>
    <col min="2" max="2" width="10" customWidth="1"/>
    <col min="3" max="3" width="8" customWidth="1"/>
    <col min="4" max="4" width="58" customWidth="1"/>
    <col min="5" max="6" width="22" customWidth="1"/>
    <col min="7" max="8" width="20" customWidth="1"/>
    <col min="9" max="9" width="18" customWidth="1"/>
    <col min="10" max="10" width="16" customWidth="1"/>
    <col min="11" max="11" width="34" customWidth="1"/>
    <col min="12" max="12" width="18" customWidth="1"/>
    <col min="13" max="13" width="30" customWidth="1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5" x14ac:dyDescent="0.25">
      <c r="A2" s="2" t="s">
        <v>13</v>
      </c>
      <c r="B2" s="2" t="s">
        <v>14</v>
      </c>
      <c r="C2" s="2" t="s">
        <v>15</v>
      </c>
      <c r="D2" s="3" t="s">
        <v>16</v>
      </c>
      <c r="E2" s="2" t="s">
        <v>17</v>
      </c>
      <c r="F2" s="4">
        <v>53.14</v>
      </c>
      <c r="G2" s="4">
        <v>45.46</v>
      </c>
      <c r="H2" s="4">
        <v>0</v>
      </c>
      <c r="I2" s="2" t="s">
        <v>18</v>
      </c>
      <c r="J2" s="2" t="s">
        <v>19</v>
      </c>
      <c r="K2" s="3" t="s">
        <v>20</v>
      </c>
      <c r="L2" s="4">
        <v>25</v>
      </c>
      <c r="M2" s="3" t="s">
        <v>21</v>
      </c>
    </row>
    <row r="3" spans="1:13" ht="45" x14ac:dyDescent="0.25">
      <c r="A3" s="2" t="s">
        <v>13</v>
      </c>
      <c r="B3" s="2" t="s">
        <v>22</v>
      </c>
      <c r="C3" s="2" t="s">
        <v>15</v>
      </c>
      <c r="D3" s="3" t="s">
        <v>23</v>
      </c>
      <c r="E3" s="2" t="s">
        <v>24</v>
      </c>
      <c r="F3" s="4">
        <v>20.36</v>
      </c>
      <c r="G3" s="4">
        <v>20.36</v>
      </c>
      <c r="H3" s="4">
        <v>0</v>
      </c>
      <c r="I3" s="2" t="s">
        <v>18</v>
      </c>
      <c r="J3" s="2" t="s">
        <v>19</v>
      </c>
      <c r="K3" s="3" t="s">
        <v>20</v>
      </c>
      <c r="L3" s="4">
        <v>25</v>
      </c>
      <c r="M3" s="3" t="s">
        <v>21</v>
      </c>
    </row>
    <row r="4" spans="1:13" ht="45" x14ac:dyDescent="0.25">
      <c r="A4" s="2" t="s">
        <v>13</v>
      </c>
      <c r="B4" s="2" t="s">
        <v>25</v>
      </c>
      <c r="C4" s="2" t="s">
        <v>15</v>
      </c>
      <c r="D4" s="3" t="s">
        <v>26</v>
      </c>
      <c r="E4" s="2" t="s">
        <v>27</v>
      </c>
      <c r="F4" s="4">
        <v>49.7</v>
      </c>
      <c r="G4" s="4">
        <v>49.7</v>
      </c>
      <c r="H4" s="4">
        <v>0</v>
      </c>
      <c r="I4" s="2" t="s">
        <v>18</v>
      </c>
      <c r="J4" s="2" t="s">
        <v>19</v>
      </c>
      <c r="K4" s="3" t="s">
        <v>20</v>
      </c>
      <c r="L4" s="4">
        <v>25</v>
      </c>
      <c r="M4" s="3" t="s">
        <v>21</v>
      </c>
    </row>
    <row r="5" spans="1:13" ht="45" x14ac:dyDescent="0.25">
      <c r="A5" s="2" t="s">
        <v>13</v>
      </c>
      <c r="B5" s="2" t="s">
        <v>28</v>
      </c>
      <c r="C5" s="2" t="s">
        <v>15</v>
      </c>
      <c r="D5" s="3" t="s">
        <v>29</v>
      </c>
      <c r="E5" s="2" t="s">
        <v>27</v>
      </c>
      <c r="F5" s="4">
        <v>49.58</v>
      </c>
      <c r="G5" s="4">
        <v>25.27</v>
      </c>
      <c r="H5" s="4">
        <v>0</v>
      </c>
      <c r="I5" s="2" t="s">
        <v>18</v>
      </c>
      <c r="J5" s="2" t="s">
        <v>19</v>
      </c>
      <c r="K5" s="3" t="s">
        <v>20</v>
      </c>
      <c r="L5" s="4">
        <v>25</v>
      </c>
      <c r="M5" s="3" t="s">
        <v>21</v>
      </c>
    </row>
    <row r="6" spans="1:13" ht="45" x14ac:dyDescent="0.25">
      <c r="A6" s="2" t="s">
        <v>13</v>
      </c>
      <c r="B6" s="2" t="s">
        <v>30</v>
      </c>
      <c r="C6" s="2" t="s">
        <v>15</v>
      </c>
      <c r="D6" s="3" t="s">
        <v>31</v>
      </c>
      <c r="E6" s="2" t="s">
        <v>27</v>
      </c>
      <c r="F6" s="4">
        <v>39.659999999999997</v>
      </c>
      <c r="G6" s="4">
        <v>25.27</v>
      </c>
      <c r="H6" s="4">
        <v>0</v>
      </c>
      <c r="I6" s="2" t="s">
        <v>18</v>
      </c>
      <c r="J6" s="2" t="s">
        <v>19</v>
      </c>
      <c r="K6" s="3" t="s">
        <v>20</v>
      </c>
      <c r="L6" s="4">
        <v>25</v>
      </c>
      <c r="M6" s="3" t="s">
        <v>21</v>
      </c>
    </row>
    <row r="7" spans="1:13" ht="45" x14ac:dyDescent="0.25">
      <c r="A7" s="2" t="s">
        <v>32</v>
      </c>
      <c r="B7" s="2" t="s">
        <v>33</v>
      </c>
      <c r="C7" s="2" t="s">
        <v>34</v>
      </c>
      <c r="D7" s="3" t="s">
        <v>35</v>
      </c>
      <c r="E7" s="2" t="s">
        <v>27</v>
      </c>
      <c r="F7" s="4">
        <v>63.24</v>
      </c>
      <c r="G7" s="4">
        <v>41.8</v>
      </c>
      <c r="H7" s="4">
        <v>0</v>
      </c>
      <c r="I7" s="2" t="s">
        <v>18</v>
      </c>
      <c r="J7" s="2" t="s">
        <v>19</v>
      </c>
      <c r="K7" s="3" t="s">
        <v>20</v>
      </c>
      <c r="L7" s="4">
        <v>15</v>
      </c>
      <c r="M7" s="3" t="s">
        <v>21</v>
      </c>
    </row>
    <row r="8" spans="1:13" ht="45" x14ac:dyDescent="0.25">
      <c r="A8" s="2" t="s">
        <v>32</v>
      </c>
      <c r="B8" s="2" t="s">
        <v>36</v>
      </c>
      <c r="C8" s="2" t="s">
        <v>34</v>
      </c>
      <c r="D8" s="3" t="s">
        <v>37</v>
      </c>
      <c r="E8" s="2" t="s">
        <v>27</v>
      </c>
      <c r="F8" s="4">
        <v>48.21</v>
      </c>
      <c r="G8" s="4">
        <v>29.33</v>
      </c>
      <c r="H8" s="4">
        <v>0</v>
      </c>
      <c r="I8" s="2" t="s">
        <v>18</v>
      </c>
      <c r="J8" s="2" t="s">
        <v>19</v>
      </c>
      <c r="K8" s="3" t="s">
        <v>20</v>
      </c>
      <c r="L8" s="4">
        <v>15</v>
      </c>
      <c r="M8" s="3" t="s">
        <v>21</v>
      </c>
    </row>
    <row r="9" spans="1:13" ht="45" x14ac:dyDescent="0.25">
      <c r="A9" s="2" t="s">
        <v>32</v>
      </c>
      <c r="B9" s="2" t="s">
        <v>38</v>
      </c>
      <c r="C9" s="2" t="s">
        <v>34</v>
      </c>
      <c r="D9" s="3" t="s">
        <v>39</v>
      </c>
      <c r="E9" s="2" t="s">
        <v>27</v>
      </c>
      <c r="F9" s="4">
        <v>137.94999999999999</v>
      </c>
      <c r="G9" s="4">
        <v>75.55</v>
      </c>
      <c r="H9" s="4">
        <v>0</v>
      </c>
      <c r="I9" s="2" t="s">
        <v>18</v>
      </c>
      <c r="J9" s="2" t="s">
        <v>19</v>
      </c>
      <c r="K9" s="3" t="s">
        <v>20</v>
      </c>
      <c r="L9" s="4">
        <v>15</v>
      </c>
      <c r="M9" s="3" t="s">
        <v>21</v>
      </c>
    </row>
    <row r="10" spans="1:13" ht="45" x14ac:dyDescent="0.25">
      <c r="A10" s="2" t="s">
        <v>32</v>
      </c>
      <c r="B10" s="2" t="s">
        <v>40</v>
      </c>
      <c r="C10" s="2" t="s">
        <v>34</v>
      </c>
      <c r="D10" s="3" t="s">
        <v>41</v>
      </c>
      <c r="E10" s="2" t="s">
        <v>27</v>
      </c>
      <c r="F10" s="4">
        <v>74.760000000000005</v>
      </c>
      <c r="G10" s="4">
        <v>41.8</v>
      </c>
      <c r="H10" s="4">
        <v>0</v>
      </c>
      <c r="I10" s="2" t="s">
        <v>18</v>
      </c>
      <c r="J10" s="2" t="s">
        <v>19</v>
      </c>
      <c r="K10" s="3" t="s">
        <v>20</v>
      </c>
      <c r="L10" s="4">
        <v>15</v>
      </c>
      <c r="M10" s="3" t="s">
        <v>21</v>
      </c>
    </row>
    <row r="11" spans="1:13" ht="45" x14ac:dyDescent="0.25">
      <c r="A11" s="2" t="s">
        <v>32</v>
      </c>
      <c r="B11" s="2" t="s">
        <v>42</v>
      </c>
      <c r="C11" s="2" t="s">
        <v>34</v>
      </c>
      <c r="D11" s="3" t="s">
        <v>43</v>
      </c>
      <c r="E11" s="2" t="s">
        <v>27</v>
      </c>
      <c r="F11" s="4">
        <v>85.59</v>
      </c>
      <c r="G11" s="4">
        <v>62.87</v>
      </c>
      <c r="H11" s="4">
        <v>0</v>
      </c>
      <c r="I11" s="2" t="s">
        <v>18</v>
      </c>
      <c r="J11" s="2" t="s">
        <v>19</v>
      </c>
      <c r="K11" s="3" t="s">
        <v>20</v>
      </c>
      <c r="L11" s="4">
        <v>15</v>
      </c>
      <c r="M11" s="3" t="s">
        <v>21</v>
      </c>
    </row>
    <row r="12" spans="1:13" ht="45" x14ac:dyDescent="0.25">
      <c r="A12" s="2" t="s">
        <v>32</v>
      </c>
      <c r="B12" s="2" t="s">
        <v>44</v>
      </c>
      <c r="C12" s="2" t="s">
        <v>34</v>
      </c>
      <c r="D12" s="3" t="s">
        <v>45</v>
      </c>
      <c r="E12" s="2" t="s">
        <v>27</v>
      </c>
      <c r="F12" s="4">
        <v>60.36</v>
      </c>
      <c r="G12" s="4">
        <v>41.8</v>
      </c>
      <c r="H12" s="4">
        <v>0</v>
      </c>
      <c r="I12" s="2" t="s">
        <v>18</v>
      </c>
      <c r="J12" s="2" t="s">
        <v>19</v>
      </c>
      <c r="K12" s="3" t="s">
        <v>20</v>
      </c>
      <c r="L12" s="4">
        <v>15</v>
      </c>
      <c r="M12" s="3" t="s">
        <v>21</v>
      </c>
    </row>
    <row r="13" spans="1:13" ht="30" x14ac:dyDescent="0.25">
      <c r="A13" s="2" t="s">
        <v>46</v>
      </c>
      <c r="B13" s="2" t="s">
        <v>47</v>
      </c>
      <c r="C13" s="2" t="s">
        <v>48</v>
      </c>
      <c r="D13" s="3" t="s">
        <v>49</v>
      </c>
      <c r="E13" s="2" t="s">
        <v>50</v>
      </c>
      <c r="F13" s="4">
        <v>210.64</v>
      </c>
      <c r="G13" s="4">
        <v>116.89</v>
      </c>
      <c r="H13" s="4">
        <v>0</v>
      </c>
      <c r="I13" s="2" t="s">
        <v>18</v>
      </c>
      <c r="J13" s="2" t="s">
        <v>19</v>
      </c>
      <c r="K13" s="3" t="s">
        <v>51</v>
      </c>
      <c r="L13" s="4">
        <v>0</v>
      </c>
      <c r="M13" s="3" t="s">
        <v>52</v>
      </c>
    </row>
    <row r="14" spans="1:13" ht="30" x14ac:dyDescent="0.25">
      <c r="A14" s="2" t="s">
        <v>46</v>
      </c>
      <c r="B14" s="2" t="s">
        <v>53</v>
      </c>
      <c r="C14" s="2" t="s">
        <v>48</v>
      </c>
      <c r="D14" s="3" t="s">
        <v>54</v>
      </c>
      <c r="E14" s="2" t="s">
        <v>50</v>
      </c>
      <c r="F14" s="4">
        <v>286.17</v>
      </c>
      <c r="G14" s="4">
        <v>159.46</v>
      </c>
      <c r="H14" s="4">
        <v>0</v>
      </c>
      <c r="I14" s="2" t="s">
        <v>18</v>
      </c>
      <c r="J14" s="2" t="s">
        <v>19</v>
      </c>
      <c r="K14" s="3" t="s">
        <v>51</v>
      </c>
      <c r="L14" s="4">
        <v>0</v>
      </c>
      <c r="M14" s="3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/>
  </sheetViews>
  <sheetFormatPr defaultRowHeight="15" x14ac:dyDescent="0.25"/>
  <cols>
    <col min="1" max="1" width="28" customWidth="1"/>
    <col min="2" max="2" width="6" customWidth="1"/>
    <col min="3" max="3" width="14" customWidth="1"/>
    <col min="4" max="4" width="10" customWidth="1"/>
    <col min="5" max="5" width="8" customWidth="1"/>
    <col min="6" max="7" width="10" customWidth="1"/>
    <col min="8" max="9" width="18" customWidth="1"/>
  </cols>
  <sheetData>
    <row r="1" spans="1:9" x14ac:dyDescent="0.25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1</v>
      </c>
      <c r="G1" s="1" t="s">
        <v>60</v>
      </c>
      <c r="H1" s="1" t="s">
        <v>61</v>
      </c>
      <c r="I1" s="1" t="s">
        <v>62</v>
      </c>
    </row>
    <row r="2" spans="1:9" ht="30" x14ac:dyDescent="0.25">
      <c r="A2" s="5" t="s">
        <v>63</v>
      </c>
      <c r="B2" s="2" t="s">
        <v>64</v>
      </c>
      <c r="C2" s="2" t="s">
        <v>65</v>
      </c>
      <c r="D2" s="2" t="s">
        <v>66</v>
      </c>
      <c r="E2" s="2" t="s">
        <v>67</v>
      </c>
      <c r="F2" s="2" t="s">
        <v>14</v>
      </c>
      <c r="G2" s="2" t="s">
        <v>68</v>
      </c>
      <c r="H2" s="6">
        <v>53.14</v>
      </c>
      <c r="I2" s="6">
        <v>45.46</v>
      </c>
    </row>
    <row r="3" spans="1:9" ht="30" x14ac:dyDescent="0.25">
      <c r="A3" s="5" t="s">
        <v>63</v>
      </c>
      <c r="B3" s="2" t="s">
        <v>64</v>
      </c>
      <c r="C3" s="2" t="s">
        <v>65</v>
      </c>
      <c r="D3" s="2" t="s">
        <v>66</v>
      </c>
      <c r="E3" s="2" t="s">
        <v>67</v>
      </c>
      <c r="F3" s="2" t="s">
        <v>22</v>
      </c>
      <c r="G3" s="2" t="s">
        <v>68</v>
      </c>
      <c r="H3" s="6">
        <v>20.36</v>
      </c>
      <c r="I3" s="6">
        <v>20.36</v>
      </c>
    </row>
    <row r="4" spans="1:9" ht="30" x14ac:dyDescent="0.25">
      <c r="A4" s="5" t="s">
        <v>63</v>
      </c>
      <c r="B4" s="2" t="s">
        <v>64</v>
      </c>
      <c r="C4" s="2" t="s">
        <v>65</v>
      </c>
      <c r="D4" s="2" t="s">
        <v>66</v>
      </c>
      <c r="E4" s="2" t="s">
        <v>67</v>
      </c>
      <c r="F4" s="2" t="s">
        <v>25</v>
      </c>
      <c r="G4" s="2" t="s">
        <v>68</v>
      </c>
      <c r="H4" s="6">
        <v>49.7</v>
      </c>
      <c r="I4" s="6">
        <v>49.7</v>
      </c>
    </row>
    <row r="5" spans="1:9" ht="30" x14ac:dyDescent="0.25">
      <c r="A5" s="5" t="s">
        <v>63</v>
      </c>
      <c r="B5" s="2" t="s">
        <v>64</v>
      </c>
      <c r="C5" s="2" t="s">
        <v>65</v>
      </c>
      <c r="D5" s="2" t="s">
        <v>66</v>
      </c>
      <c r="E5" s="2" t="s">
        <v>67</v>
      </c>
      <c r="F5" s="2" t="s">
        <v>28</v>
      </c>
      <c r="G5" s="2" t="s">
        <v>68</v>
      </c>
      <c r="H5" s="6">
        <v>49.58</v>
      </c>
      <c r="I5" s="6">
        <v>25.27</v>
      </c>
    </row>
    <row r="6" spans="1:9" ht="30" x14ac:dyDescent="0.25">
      <c r="A6" s="5" t="s">
        <v>63</v>
      </c>
      <c r="B6" s="2" t="s">
        <v>64</v>
      </c>
      <c r="C6" s="2" t="s">
        <v>65</v>
      </c>
      <c r="D6" s="2" t="s">
        <v>66</v>
      </c>
      <c r="E6" s="2" t="s">
        <v>67</v>
      </c>
      <c r="F6" s="2" t="s">
        <v>30</v>
      </c>
      <c r="G6" s="2" t="s">
        <v>68</v>
      </c>
      <c r="H6" s="6">
        <v>39.659999999999997</v>
      </c>
      <c r="I6" s="6">
        <v>25.27</v>
      </c>
    </row>
    <row r="7" spans="1:9" ht="30" x14ac:dyDescent="0.25">
      <c r="A7" s="5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33</v>
      </c>
      <c r="G7" s="2" t="s">
        <v>68</v>
      </c>
      <c r="H7" s="6">
        <v>63.24</v>
      </c>
      <c r="I7" s="6">
        <v>41.8</v>
      </c>
    </row>
    <row r="8" spans="1:9" ht="30" x14ac:dyDescent="0.25">
      <c r="A8" s="5" t="s">
        <v>63</v>
      </c>
      <c r="B8" s="2" t="s">
        <v>64</v>
      </c>
      <c r="C8" s="2" t="s">
        <v>65</v>
      </c>
      <c r="D8" s="2" t="s">
        <v>66</v>
      </c>
      <c r="E8" s="2" t="s">
        <v>67</v>
      </c>
      <c r="F8" s="2" t="s">
        <v>36</v>
      </c>
      <c r="G8" s="2" t="s">
        <v>68</v>
      </c>
      <c r="H8" s="6">
        <v>48.21</v>
      </c>
      <c r="I8" s="6">
        <v>29.33</v>
      </c>
    </row>
    <row r="9" spans="1:9" ht="30" x14ac:dyDescent="0.25">
      <c r="A9" s="5" t="s">
        <v>63</v>
      </c>
      <c r="B9" s="2" t="s">
        <v>64</v>
      </c>
      <c r="C9" s="2" t="s">
        <v>65</v>
      </c>
      <c r="D9" s="2" t="s">
        <v>66</v>
      </c>
      <c r="E9" s="2" t="s">
        <v>67</v>
      </c>
      <c r="F9" s="2" t="s">
        <v>38</v>
      </c>
      <c r="G9" s="2" t="s">
        <v>68</v>
      </c>
      <c r="H9" s="6">
        <v>137.94999999999999</v>
      </c>
      <c r="I9" s="6">
        <v>75.55</v>
      </c>
    </row>
    <row r="10" spans="1:9" ht="30" x14ac:dyDescent="0.25">
      <c r="A10" s="5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2" t="s">
        <v>40</v>
      </c>
      <c r="G10" s="2" t="s">
        <v>68</v>
      </c>
      <c r="H10" s="6">
        <v>74.760000000000005</v>
      </c>
      <c r="I10" s="6">
        <v>41.8</v>
      </c>
    </row>
    <row r="11" spans="1:9" ht="30" x14ac:dyDescent="0.25">
      <c r="A11" s="5" t="s">
        <v>63</v>
      </c>
      <c r="B11" s="2" t="s">
        <v>64</v>
      </c>
      <c r="C11" s="2" t="s">
        <v>65</v>
      </c>
      <c r="D11" s="2" t="s">
        <v>66</v>
      </c>
      <c r="E11" s="2" t="s">
        <v>67</v>
      </c>
      <c r="F11" s="2" t="s">
        <v>42</v>
      </c>
      <c r="G11" s="2" t="s">
        <v>68</v>
      </c>
      <c r="H11" s="6">
        <v>85.59</v>
      </c>
      <c r="I11" s="6">
        <v>62.87</v>
      </c>
    </row>
    <row r="12" spans="1:9" ht="30" x14ac:dyDescent="0.25">
      <c r="A12" s="5" t="s">
        <v>63</v>
      </c>
      <c r="B12" s="2" t="s">
        <v>64</v>
      </c>
      <c r="C12" s="2" t="s">
        <v>65</v>
      </c>
      <c r="D12" s="2" t="s">
        <v>66</v>
      </c>
      <c r="E12" s="2" t="s">
        <v>67</v>
      </c>
      <c r="F12" s="2" t="s">
        <v>44</v>
      </c>
      <c r="G12" s="2" t="s">
        <v>68</v>
      </c>
      <c r="H12" s="6">
        <v>60.36</v>
      </c>
      <c r="I12" s="6">
        <v>41.8</v>
      </c>
    </row>
    <row r="13" spans="1:9" ht="30" x14ac:dyDescent="0.25">
      <c r="A13" s="5" t="s">
        <v>63</v>
      </c>
      <c r="B13" s="2" t="s">
        <v>64</v>
      </c>
      <c r="C13" s="2" t="s">
        <v>65</v>
      </c>
      <c r="D13" s="2" t="s">
        <v>66</v>
      </c>
      <c r="E13" s="2" t="s">
        <v>67</v>
      </c>
      <c r="F13" s="2" t="s">
        <v>47</v>
      </c>
      <c r="G13" s="2" t="s">
        <v>68</v>
      </c>
      <c r="H13" s="6">
        <v>210.64</v>
      </c>
      <c r="I13" s="6">
        <v>116.89</v>
      </c>
    </row>
    <row r="14" spans="1:9" ht="30" x14ac:dyDescent="0.25">
      <c r="A14" s="5" t="s">
        <v>63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53</v>
      </c>
      <c r="G14" s="2" t="s">
        <v>68</v>
      </c>
      <c r="H14" s="6">
        <v>286.17</v>
      </c>
      <c r="I14" s="6">
        <v>159.46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/>
  </sheetViews>
  <sheetFormatPr defaultRowHeight="15" x14ac:dyDescent="0.25"/>
  <cols>
    <col min="1" max="1" width="26" customWidth="1"/>
    <col min="2" max="2" width="22" customWidth="1"/>
    <col min="3" max="3" width="10" customWidth="1"/>
    <col min="4" max="4" width="22" customWidth="1"/>
    <col min="5" max="5" width="8" customWidth="1"/>
    <col min="6" max="6" width="12" customWidth="1"/>
    <col min="7" max="7" width="14" customWidth="1"/>
    <col min="8" max="8" width="10" customWidth="1"/>
    <col min="9" max="9" width="48" customWidth="1"/>
  </cols>
  <sheetData>
    <row r="1" spans="1:9" ht="30" x14ac:dyDescent="0.25">
      <c r="A1" s="1" t="s">
        <v>55</v>
      </c>
      <c r="B1" s="1" t="s">
        <v>69</v>
      </c>
      <c r="C1" s="1" t="s">
        <v>1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</row>
    <row r="2" spans="1:9" ht="30" x14ac:dyDescent="0.25">
      <c r="A2" s="3" t="s">
        <v>76</v>
      </c>
      <c r="B2" s="2" t="s">
        <v>77</v>
      </c>
      <c r="C2" s="2" t="s">
        <v>14</v>
      </c>
      <c r="D2" s="2" t="s">
        <v>78</v>
      </c>
      <c r="E2" s="2" t="s">
        <v>79</v>
      </c>
      <c r="F2" s="2" t="s">
        <v>80</v>
      </c>
      <c r="G2" s="6">
        <v>0</v>
      </c>
      <c r="H2" s="2" t="s">
        <v>18</v>
      </c>
      <c r="I2" s="3" t="s">
        <v>81</v>
      </c>
    </row>
    <row r="3" spans="1:9" ht="30" x14ac:dyDescent="0.25">
      <c r="A3" s="3" t="s">
        <v>76</v>
      </c>
      <c r="B3" s="2" t="s">
        <v>77</v>
      </c>
      <c r="C3" s="2" t="s">
        <v>22</v>
      </c>
      <c r="D3" s="2" t="s">
        <v>18</v>
      </c>
      <c r="E3" s="2" t="s">
        <v>68</v>
      </c>
      <c r="F3" s="2" t="s">
        <v>68</v>
      </c>
      <c r="G3" s="6">
        <v>0</v>
      </c>
      <c r="H3" s="2" t="s">
        <v>18</v>
      </c>
      <c r="I3" s="3" t="s">
        <v>82</v>
      </c>
    </row>
    <row r="4" spans="1:9" ht="30" x14ac:dyDescent="0.25">
      <c r="A4" s="3" t="s">
        <v>76</v>
      </c>
      <c r="B4" s="2" t="s">
        <v>77</v>
      </c>
      <c r="C4" s="2" t="s">
        <v>25</v>
      </c>
      <c r="D4" s="2" t="s">
        <v>18</v>
      </c>
      <c r="E4" s="2" t="s">
        <v>68</v>
      </c>
      <c r="F4" s="2" t="s">
        <v>68</v>
      </c>
      <c r="G4" s="6">
        <v>0</v>
      </c>
      <c r="H4" s="2" t="s">
        <v>18</v>
      </c>
      <c r="I4" s="3" t="s">
        <v>82</v>
      </c>
    </row>
    <row r="5" spans="1:9" ht="30" x14ac:dyDescent="0.25">
      <c r="A5" s="3" t="s">
        <v>76</v>
      </c>
      <c r="B5" s="2" t="s">
        <v>77</v>
      </c>
      <c r="C5" s="2" t="s">
        <v>28</v>
      </c>
      <c r="D5" s="2" t="s">
        <v>18</v>
      </c>
      <c r="E5" s="2" t="s">
        <v>68</v>
      </c>
      <c r="F5" s="2" t="s">
        <v>68</v>
      </c>
      <c r="G5" s="6">
        <v>0</v>
      </c>
      <c r="H5" s="2" t="s">
        <v>18</v>
      </c>
      <c r="I5" s="3" t="s">
        <v>82</v>
      </c>
    </row>
    <row r="6" spans="1:9" ht="30" x14ac:dyDescent="0.25">
      <c r="A6" s="3" t="s">
        <v>76</v>
      </c>
      <c r="B6" s="2" t="s">
        <v>77</v>
      </c>
      <c r="C6" s="2" t="s">
        <v>30</v>
      </c>
      <c r="D6" s="2" t="s">
        <v>18</v>
      </c>
      <c r="E6" s="2" t="s">
        <v>68</v>
      </c>
      <c r="F6" s="2" t="s">
        <v>68</v>
      </c>
      <c r="G6" s="6">
        <v>0</v>
      </c>
      <c r="H6" s="2" t="s">
        <v>18</v>
      </c>
      <c r="I6" s="3" t="s">
        <v>82</v>
      </c>
    </row>
    <row r="7" spans="1:9" ht="30" x14ac:dyDescent="0.25">
      <c r="A7" s="3" t="s">
        <v>76</v>
      </c>
      <c r="B7" s="2" t="s">
        <v>77</v>
      </c>
      <c r="C7" s="2" t="s">
        <v>33</v>
      </c>
      <c r="D7" s="2" t="s">
        <v>18</v>
      </c>
      <c r="E7" s="2" t="s">
        <v>68</v>
      </c>
      <c r="F7" s="2" t="s">
        <v>68</v>
      </c>
      <c r="G7" s="6">
        <v>0</v>
      </c>
      <c r="H7" s="2" t="s">
        <v>18</v>
      </c>
      <c r="I7" s="3" t="s">
        <v>82</v>
      </c>
    </row>
    <row r="8" spans="1:9" ht="30" x14ac:dyDescent="0.25">
      <c r="A8" s="3" t="s">
        <v>76</v>
      </c>
      <c r="B8" s="2" t="s">
        <v>77</v>
      </c>
      <c r="C8" s="2" t="s">
        <v>36</v>
      </c>
      <c r="D8" s="2" t="s">
        <v>18</v>
      </c>
      <c r="E8" s="2" t="s">
        <v>68</v>
      </c>
      <c r="F8" s="2" t="s">
        <v>68</v>
      </c>
      <c r="G8" s="6">
        <v>0</v>
      </c>
      <c r="H8" s="2" t="s">
        <v>18</v>
      </c>
      <c r="I8" s="3" t="s">
        <v>82</v>
      </c>
    </row>
    <row r="9" spans="1:9" ht="30" x14ac:dyDescent="0.25">
      <c r="A9" s="3" t="s">
        <v>76</v>
      </c>
      <c r="B9" s="2" t="s">
        <v>77</v>
      </c>
      <c r="C9" s="2" t="s">
        <v>38</v>
      </c>
      <c r="D9" s="2" t="s">
        <v>18</v>
      </c>
      <c r="E9" s="2" t="s">
        <v>68</v>
      </c>
      <c r="F9" s="2" t="s">
        <v>68</v>
      </c>
      <c r="G9" s="6">
        <v>0</v>
      </c>
      <c r="H9" s="2" t="s">
        <v>18</v>
      </c>
      <c r="I9" s="3" t="s">
        <v>82</v>
      </c>
    </row>
    <row r="10" spans="1:9" ht="30" x14ac:dyDescent="0.25">
      <c r="A10" s="3" t="s">
        <v>76</v>
      </c>
      <c r="B10" s="2" t="s">
        <v>77</v>
      </c>
      <c r="C10" s="2" t="s">
        <v>40</v>
      </c>
      <c r="D10" s="2" t="s">
        <v>18</v>
      </c>
      <c r="E10" s="2" t="s">
        <v>68</v>
      </c>
      <c r="F10" s="2" t="s">
        <v>68</v>
      </c>
      <c r="G10" s="6">
        <v>0</v>
      </c>
      <c r="H10" s="2" t="s">
        <v>18</v>
      </c>
      <c r="I10" s="3" t="s">
        <v>82</v>
      </c>
    </row>
    <row r="11" spans="1:9" ht="30" x14ac:dyDescent="0.25">
      <c r="A11" s="3" t="s">
        <v>76</v>
      </c>
      <c r="B11" s="2" t="s">
        <v>77</v>
      </c>
      <c r="C11" s="2" t="s">
        <v>42</v>
      </c>
      <c r="D11" s="2" t="s">
        <v>18</v>
      </c>
      <c r="E11" s="2" t="s">
        <v>68</v>
      </c>
      <c r="F11" s="2" t="s">
        <v>68</v>
      </c>
      <c r="G11" s="6">
        <v>0</v>
      </c>
      <c r="H11" s="2" t="s">
        <v>18</v>
      </c>
      <c r="I11" s="3" t="s">
        <v>82</v>
      </c>
    </row>
    <row r="12" spans="1:9" ht="30" x14ac:dyDescent="0.25">
      <c r="A12" s="3" t="s">
        <v>76</v>
      </c>
      <c r="B12" s="2" t="s">
        <v>77</v>
      </c>
      <c r="C12" s="2" t="s">
        <v>44</v>
      </c>
      <c r="D12" s="2" t="s">
        <v>18</v>
      </c>
      <c r="E12" s="2" t="s">
        <v>68</v>
      </c>
      <c r="F12" s="2" t="s">
        <v>68</v>
      </c>
      <c r="G12" s="6">
        <v>0</v>
      </c>
      <c r="H12" s="2" t="s">
        <v>18</v>
      </c>
      <c r="I12" s="3" t="s">
        <v>82</v>
      </c>
    </row>
    <row r="13" spans="1:9" ht="30" x14ac:dyDescent="0.25">
      <c r="A13" s="3" t="s">
        <v>76</v>
      </c>
      <c r="B13" s="2" t="s">
        <v>77</v>
      </c>
      <c r="C13" s="2" t="s">
        <v>47</v>
      </c>
      <c r="D13" s="2" t="s">
        <v>18</v>
      </c>
      <c r="E13" s="2" t="s">
        <v>68</v>
      </c>
      <c r="F13" s="2" t="s">
        <v>68</v>
      </c>
      <c r="G13" s="6">
        <v>0</v>
      </c>
      <c r="H13" s="2" t="s">
        <v>18</v>
      </c>
      <c r="I13" s="3" t="s">
        <v>82</v>
      </c>
    </row>
    <row r="14" spans="1:9" ht="30" x14ac:dyDescent="0.25">
      <c r="A14" s="3" t="s">
        <v>76</v>
      </c>
      <c r="B14" s="2" t="s">
        <v>77</v>
      </c>
      <c r="C14" s="2" t="s">
        <v>53</v>
      </c>
      <c r="D14" s="2" t="s">
        <v>18</v>
      </c>
      <c r="E14" s="2" t="s">
        <v>68</v>
      </c>
      <c r="F14" s="2" t="s">
        <v>68</v>
      </c>
      <c r="G14" s="6">
        <v>0</v>
      </c>
      <c r="H14" s="2" t="s">
        <v>18</v>
      </c>
      <c r="I14" s="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tabSelected="1" workbookViewId="0"/>
  </sheetViews>
  <sheetFormatPr defaultRowHeight="15" x14ac:dyDescent="0.25"/>
  <cols>
    <col min="1" max="1" width="10" customWidth="1"/>
    <col min="2" max="2" width="8" customWidth="1"/>
    <col min="3" max="3" width="20" customWidth="1"/>
    <col min="4" max="4" width="22" customWidth="1"/>
    <col min="5" max="5" width="26" customWidth="1"/>
  </cols>
  <sheetData>
    <row r="1" spans="1:5" ht="30" x14ac:dyDescent="0.25">
      <c r="A1" s="1" t="s">
        <v>1</v>
      </c>
      <c r="B1" s="1" t="s">
        <v>0</v>
      </c>
      <c r="C1" s="1" t="s">
        <v>83</v>
      </c>
      <c r="D1" s="1" t="s">
        <v>7</v>
      </c>
      <c r="E1" s="1" t="s">
        <v>84</v>
      </c>
    </row>
    <row r="2" spans="1:5" x14ac:dyDescent="0.25">
      <c r="A2" s="2" t="s">
        <v>14</v>
      </c>
      <c r="B2" s="2" t="s">
        <v>15</v>
      </c>
      <c r="C2" s="6">
        <v>53.14</v>
      </c>
      <c r="D2" s="6">
        <v>0</v>
      </c>
      <c r="E2" s="6">
        <v>25</v>
      </c>
    </row>
    <row r="3" spans="1:5" x14ac:dyDescent="0.25">
      <c r="A3" s="2" t="s">
        <v>22</v>
      </c>
      <c r="B3" s="2" t="s">
        <v>15</v>
      </c>
      <c r="C3" s="6">
        <v>20.36</v>
      </c>
      <c r="D3" s="6">
        <v>0</v>
      </c>
      <c r="E3" s="6">
        <v>25</v>
      </c>
    </row>
    <row r="4" spans="1:5" x14ac:dyDescent="0.25">
      <c r="A4" s="2" t="s">
        <v>25</v>
      </c>
      <c r="B4" s="2" t="s">
        <v>15</v>
      </c>
      <c r="C4" s="6">
        <v>49.7</v>
      </c>
      <c r="D4" s="6">
        <v>0</v>
      </c>
      <c r="E4" s="6">
        <v>25</v>
      </c>
    </row>
    <row r="5" spans="1:5" x14ac:dyDescent="0.25">
      <c r="A5" s="2" t="s">
        <v>28</v>
      </c>
      <c r="B5" s="2" t="s">
        <v>15</v>
      </c>
      <c r="C5" s="6">
        <v>49.58</v>
      </c>
      <c r="D5" s="6">
        <v>0</v>
      </c>
      <c r="E5" s="6">
        <v>25</v>
      </c>
    </row>
    <row r="6" spans="1:5" x14ac:dyDescent="0.25">
      <c r="A6" s="2" t="s">
        <v>30</v>
      </c>
      <c r="B6" s="2" t="s">
        <v>15</v>
      </c>
      <c r="C6" s="6">
        <v>39.659999999999997</v>
      </c>
      <c r="D6" s="6">
        <v>0</v>
      </c>
      <c r="E6" s="6">
        <v>25</v>
      </c>
    </row>
    <row r="7" spans="1:5" x14ac:dyDescent="0.25">
      <c r="A7" s="2" t="s">
        <v>33</v>
      </c>
      <c r="B7" s="2" t="s">
        <v>34</v>
      </c>
      <c r="C7" s="6">
        <v>63.24</v>
      </c>
      <c r="D7" s="6">
        <v>0</v>
      </c>
      <c r="E7" s="6">
        <v>15</v>
      </c>
    </row>
    <row r="8" spans="1:5" x14ac:dyDescent="0.25">
      <c r="A8" s="2" t="s">
        <v>36</v>
      </c>
      <c r="B8" s="2" t="s">
        <v>34</v>
      </c>
      <c r="C8" s="6">
        <v>48.21</v>
      </c>
      <c r="D8" s="6">
        <v>0</v>
      </c>
      <c r="E8" s="6">
        <v>15</v>
      </c>
    </row>
    <row r="9" spans="1:5" x14ac:dyDescent="0.25">
      <c r="A9" s="2" t="s">
        <v>38</v>
      </c>
      <c r="B9" s="2" t="s">
        <v>34</v>
      </c>
      <c r="C9" s="6">
        <v>137.94999999999999</v>
      </c>
      <c r="D9" s="6">
        <v>0</v>
      </c>
      <c r="E9" s="6">
        <v>15</v>
      </c>
    </row>
    <row r="10" spans="1:5" x14ac:dyDescent="0.25">
      <c r="A10" s="2" t="s">
        <v>40</v>
      </c>
      <c r="B10" s="2" t="s">
        <v>34</v>
      </c>
      <c r="C10" s="6">
        <v>74.760000000000005</v>
      </c>
      <c r="D10" s="6">
        <v>0</v>
      </c>
      <c r="E10" s="6">
        <v>15</v>
      </c>
    </row>
    <row r="11" spans="1:5" x14ac:dyDescent="0.25">
      <c r="A11" s="2" t="s">
        <v>42</v>
      </c>
      <c r="B11" s="2" t="s">
        <v>34</v>
      </c>
      <c r="C11" s="6">
        <v>85.59</v>
      </c>
      <c r="D11" s="6">
        <v>0</v>
      </c>
      <c r="E11" s="6">
        <v>15</v>
      </c>
    </row>
    <row r="12" spans="1:5" x14ac:dyDescent="0.25">
      <c r="A12" s="2" t="s">
        <v>44</v>
      </c>
      <c r="B12" s="2" t="s">
        <v>34</v>
      </c>
      <c r="C12" s="6">
        <v>60.36</v>
      </c>
      <c r="D12" s="6">
        <v>0</v>
      </c>
      <c r="E12" s="6">
        <v>15</v>
      </c>
    </row>
    <row r="13" spans="1:5" x14ac:dyDescent="0.25">
      <c r="A13" s="2" t="s">
        <v>47</v>
      </c>
      <c r="B13" s="2" t="s">
        <v>48</v>
      </c>
      <c r="C13" s="6">
        <v>210.64</v>
      </c>
      <c r="D13" s="6">
        <v>0</v>
      </c>
      <c r="E13" s="6">
        <v>0</v>
      </c>
    </row>
    <row r="14" spans="1:5" x14ac:dyDescent="0.25">
      <c r="A14" s="2" t="s">
        <v>53</v>
      </c>
      <c r="B14" s="2" t="s">
        <v>48</v>
      </c>
      <c r="C14" s="6">
        <v>286.17</v>
      </c>
      <c r="D14" s="6">
        <v>0</v>
      </c>
      <c r="E14" s="6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5" x14ac:dyDescent="0.25"/>
  <cols>
    <col min="1" max="1" width="28" customWidth="1"/>
    <col min="2" max="2" width="34" customWidth="1"/>
    <col min="3" max="3" width="30" customWidth="1"/>
    <col min="4" max="4" width="48" customWidth="1"/>
  </cols>
  <sheetData>
    <row r="1" spans="1:4" ht="30" x14ac:dyDescent="0.25">
      <c r="A1" s="1" t="s">
        <v>85</v>
      </c>
      <c r="B1" s="1" t="s">
        <v>86</v>
      </c>
      <c r="C1" s="1" t="s">
        <v>87</v>
      </c>
      <c r="D1" s="1" t="s">
        <v>88</v>
      </c>
    </row>
    <row r="2" spans="1:4" ht="45" x14ac:dyDescent="0.25">
      <c r="A2" s="3" t="s">
        <v>89</v>
      </c>
      <c r="B2" s="3" t="s">
        <v>90</v>
      </c>
      <c r="C2" s="3" t="s">
        <v>91</v>
      </c>
      <c r="D2" s="3" t="s">
        <v>92</v>
      </c>
    </row>
    <row r="3" spans="1:4" ht="30" x14ac:dyDescent="0.25">
      <c r="A3" s="3" t="s">
        <v>89</v>
      </c>
      <c r="B3" s="3" t="s">
        <v>93</v>
      </c>
      <c r="C3" s="3" t="s">
        <v>94</v>
      </c>
      <c r="D3" s="3" t="s">
        <v>95</v>
      </c>
    </row>
    <row r="4" spans="1:4" ht="30" x14ac:dyDescent="0.25">
      <c r="A4" s="3" t="s">
        <v>89</v>
      </c>
      <c r="B4" s="3" t="s">
        <v>96</v>
      </c>
      <c r="C4" s="3" t="s">
        <v>97</v>
      </c>
      <c r="D4" s="3" t="s">
        <v>98</v>
      </c>
    </row>
    <row r="5" spans="1:4" ht="30" x14ac:dyDescent="0.25">
      <c r="A5" s="3" t="s">
        <v>99</v>
      </c>
      <c r="B5" s="3" t="s">
        <v>100</v>
      </c>
      <c r="C5" s="3" t="s">
        <v>101</v>
      </c>
      <c r="D5" s="3" t="s">
        <v>102</v>
      </c>
    </row>
    <row r="6" spans="1:4" ht="30" x14ac:dyDescent="0.25">
      <c r="A6" s="3" t="s">
        <v>103</v>
      </c>
      <c r="B6" s="3" t="s">
        <v>104</v>
      </c>
      <c r="C6" s="3" t="s">
        <v>105</v>
      </c>
      <c r="D6" s="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workbookViewId="0">
      <selection sqref="A1:D1"/>
    </sheetView>
  </sheetViews>
  <sheetFormatPr defaultRowHeight="15" x14ac:dyDescent="0.25"/>
  <cols>
    <col min="1" max="1" width="44" customWidth="1"/>
    <col min="2" max="2" width="4" customWidth="1"/>
    <col min="3" max="3" width="18" customWidth="1"/>
    <col min="4" max="4" width="10" customWidth="1"/>
  </cols>
  <sheetData>
    <row r="1" spans="1:4" ht="18.75" x14ac:dyDescent="0.3">
      <c r="A1" s="11" t="s">
        <v>107</v>
      </c>
      <c r="B1" s="12"/>
      <c r="C1" s="12"/>
      <c r="D1" s="12"/>
    </row>
    <row r="2" spans="1:4" x14ac:dyDescent="0.25">
      <c r="A2" s="13" t="s">
        <v>108</v>
      </c>
      <c r="B2" s="12"/>
      <c r="C2" s="12"/>
      <c r="D2" s="12"/>
    </row>
    <row r="3" spans="1:4" x14ac:dyDescent="0.25">
      <c r="A3" t="s">
        <v>109</v>
      </c>
      <c r="C3" s="7">
        <v>0</v>
      </c>
      <c r="D3" t="s">
        <v>110</v>
      </c>
    </row>
    <row r="4" spans="1:4" x14ac:dyDescent="0.25">
      <c r="A4" t="s">
        <v>111</v>
      </c>
      <c r="C4" s="7">
        <v>6</v>
      </c>
      <c r="D4" t="s">
        <v>112</v>
      </c>
    </row>
    <row r="5" spans="1:4" x14ac:dyDescent="0.25">
      <c r="A5" t="s">
        <v>113</v>
      </c>
      <c r="C5" s="8">
        <v>0.25</v>
      </c>
      <c r="D5" t="s">
        <v>114</v>
      </c>
    </row>
    <row r="6" spans="1:4" x14ac:dyDescent="0.25">
      <c r="A6" t="s">
        <v>115</v>
      </c>
      <c r="C6" s="7">
        <v>1</v>
      </c>
      <c r="D6" t="s">
        <v>116</v>
      </c>
    </row>
    <row r="7" spans="1:4" x14ac:dyDescent="0.25">
      <c r="A7" t="s">
        <v>117</v>
      </c>
      <c r="C7" s="7">
        <v>1</v>
      </c>
      <c r="D7" t="s">
        <v>118</v>
      </c>
    </row>
    <row r="8" spans="1:4" x14ac:dyDescent="0.25">
      <c r="A8" t="s">
        <v>119</v>
      </c>
      <c r="C8" s="7">
        <v>0</v>
      </c>
      <c r="D8" t="s">
        <v>110</v>
      </c>
    </row>
    <row r="9" spans="1:4" x14ac:dyDescent="0.25">
      <c r="A9" t="s">
        <v>120</v>
      </c>
      <c r="C9" s="7">
        <v>8</v>
      </c>
      <c r="D9" t="s">
        <v>112</v>
      </c>
    </row>
    <row r="10" spans="1:4" x14ac:dyDescent="0.25">
      <c r="A10" t="s">
        <v>121</v>
      </c>
      <c r="C10" s="8">
        <v>0.4</v>
      </c>
      <c r="D10" t="s">
        <v>114</v>
      </c>
    </row>
    <row r="11" spans="1:4" x14ac:dyDescent="0.25">
      <c r="A11" t="s">
        <v>122</v>
      </c>
      <c r="C11" s="7">
        <v>1</v>
      </c>
      <c r="D11" t="s">
        <v>116</v>
      </c>
    </row>
    <row r="12" spans="1:4" x14ac:dyDescent="0.25">
      <c r="A12" t="s">
        <v>123</v>
      </c>
      <c r="C12" s="7">
        <v>0</v>
      </c>
      <c r="D12" t="s">
        <v>124</v>
      </c>
    </row>
    <row r="13" spans="1:4" x14ac:dyDescent="0.25">
      <c r="A13" t="s">
        <v>125</v>
      </c>
      <c r="C13" s="8">
        <v>0.4</v>
      </c>
      <c r="D13" t="s">
        <v>114</v>
      </c>
    </row>
    <row r="14" spans="1:4" x14ac:dyDescent="0.25">
      <c r="A14" t="s">
        <v>126</v>
      </c>
      <c r="C14" s="7">
        <v>0</v>
      </c>
      <c r="D14" t="s">
        <v>127</v>
      </c>
    </row>
    <row r="15" spans="1:4" x14ac:dyDescent="0.25">
      <c r="A15" t="s">
        <v>128</v>
      </c>
      <c r="C15" s="8">
        <v>25</v>
      </c>
      <c r="D15" t="s">
        <v>129</v>
      </c>
    </row>
    <row r="16" spans="1:4" x14ac:dyDescent="0.25">
      <c r="A16" t="s">
        <v>130</v>
      </c>
      <c r="C16" s="7">
        <v>0</v>
      </c>
      <c r="D16" t="s">
        <v>127</v>
      </c>
    </row>
    <row r="17" spans="1:4" x14ac:dyDescent="0.25">
      <c r="A17" t="s">
        <v>131</v>
      </c>
      <c r="C17" s="8">
        <v>15</v>
      </c>
      <c r="D17" t="s">
        <v>129</v>
      </c>
    </row>
    <row r="18" spans="1:4" x14ac:dyDescent="0.25">
      <c r="A18" t="s">
        <v>132</v>
      </c>
    </row>
    <row r="19" spans="1:4" x14ac:dyDescent="0.25">
      <c r="A19" s="13"/>
      <c r="B19" s="12"/>
      <c r="C19" s="12"/>
      <c r="D19" s="12"/>
    </row>
    <row r="20" spans="1:4" x14ac:dyDescent="0.25">
      <c r="A20" s="9" t="s">
        <v>133</v>
      </c>
      <c r="B20" s="9" t="s">
        <v>68</v>
      </c>
      <c r="C20" s="10">
        <f>C3*C4*(Summary_All_Codes!F4+Summary_All_Codes!F5 + C5*C6*Summary_All_Codes!F6)+ C3*C7*Summary_All_Codes!F3</f>
        <v>0</v>
      </c>
      <c r="D20" s="9" t="s">
        <v>134</v>
      </c>
    </row>
    <row r="21" spans="1:4" x14ac:dyDescent="0.25">
      <c r="A21" s="9" t="s">
        <v>135</v>
      </c>
      <c r="B21" s="9" t="s">
        <v>68</v>
      </c>
      <c r="C21" s="10">
        <f>C8*C9*(Summary_All_Codes!F7 + C10*C11*Summary_All_Codes!F8)</f>
        <v>0</v>
      </c>
      <c r="D21" s="9" t="s">
        <v>134</v>
      </c>
    </row>
    <row r="22" spans="1:4" x14ac:dyDescent="0.25">
      <c r="A22" s="9" t="s">
        <v>136</v>
      </c>
      <c r="B22" s="9" t="s">
        <v>68</v>
      </c>
      <c r="C22" s="10">
        <f>C12*((1-C13)*Summary_All_Codes!F13 + C13*Summary_All_Codes!F14)</f>
        <v>0</v>
      </c>
      <c r="D22" s="9" t="s">
        <v>134</v>
      </c>
    </row>
    <row r="23" spans="1:4" x14ac:dyDescent="0.25">
      <c r="A23" s="9" t="s">
        <v>137</v>
      </c>
      <c r="B23" s="9" t="s">
        <v>68</v>
      </c>
      <c r="C23" s="10">
        <v>0</v>
      </c>
      <c r="D23" s="9" t="s">
        <v>134</v>
      </c>
    </row>
    <row r="24" spans="1:4" x14ac:dyDescent="0.25">
      <c r="A24" s="9" t="s">
        <v>138</v>
      </c>
      <c r="B24" s="9" t="s">
        <v>68</v>
      </c>
      <c r="C24" s="10">
        <f>C14*C15*12</f>
        <v>0</v>
      </c>
      <c r="D24" s="9" t="s">
        <v>134</v>
      </c>
    </row>
    <row r="25" spans="1:4" x14ac:dyDescent="0.25">
      <c r="A25" s="9" t="s">
        <v>139</v>
      </c>
      <c r="B25" s="9" t="s">
        <v>68</v>
      </c>
      <c r="C25" s="10">
        <f>C16*C17*12</f>
        <v>0</v>
      </c>
      <c r="D25" s="9" t="s">
        <v>134</v>
      </c>
    </row>
    <row r="26" spans="1:4" x14ac:dyDescent="0.25">
      <c r="A26" s="9" t="s">
        <v>140</v>
      </c>
      <c r="B26" s="9" t="s">
        <v>68</v>
      </c>
      <c r="C26" s="10">
        <f>SUM(C21:C25)</f>
        <v>0</v>
      </c>
      <c r="D26" s="9" t="s">
        <v>134</v>
      </c>
    </row>
  </sheetData>
  <mergeCells count="3">
    <mergeCell ref="A1:D1"/>
    <mergeCell ref="A19:D19"/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/>
  </sheetViews>
  <sheetFormatPr defaultRowHeight="15" x14ac:dyDescent="0.25"/>
  <cols>
    <col min="1" max="1" width="28" customWidth="1"/>
    <col min="2" max="2" width="90" customWidth="1"/>
  </cols>
  <sheetData>
    <row r="1" spans="1:2" x14ac:dyDescent="0.25">
      <c r="A1" s="1" t="s">
        <v>141</v>
      </c>
      <c r="B1" s="1" t="s">
        <v>142</v>
      </c>
    </row>
    <row r="2" spans="1:2" ht="30" x14ac:dyDescent="0.25">
      <c r="A2" s="3" t="s">
        <v>143</v>
      </c>
      <c r="B2" s="3" t="s">
        <v>144</v>
      </c>
    </row>
    <row r="3" spans="1:2" ht="30" x14ac:dyDescent="0.25">
      <c r="A3" s="3" t="s">
        <v>145</v>
      </c>
      <c r="B3" s="3" t="s">
        <v>146</v>
      </c>
    </row>
    <row r="4" spans="1:2" x14ac:dyDescent="0.25">
      <c r="A4" s="3" t="s">
        <v>147</v>
      </c>
      <c r="B4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Medicare_2026_WI</vt:lpstr>
      <vt:lpstr>WI_Medicaid_FFS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Poulshock</dc:creator>
  <cp:lastModifiedBy>Marc Poulshock</cp:lastModifiedBy>
  <dcterms:created xsi:type="dcterms:W3CDTF">2026-01-12T14:29:27Z</dcterms:created>
  <dcterms:modified xsi:type="dcterms:W3CDTF">2026-01-12T14:29:27Z</dcterms:modified>
</cp:coreProperties>
</file>