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micro\OneDrive\Desktop\Medicare vs. State Medicaid Reimbursement for RPM, CCM, and TCM\"/>
    </mc:Choice>
  </mc:AlternateContent>
  <xr:revisionPtr revIDLastSave="0" documentId="8_{32CE6AD2-535F-4D5B-9555-48EC239C1F92}" xr6:coauthVersionLast="47" xr6:coauthVersionMax="47" xr10:uidLastSave="{00000000-0000-0000-0000-000000000000}"/>
  <bookViews>
    <workbookView xWindow="390" yWindow="390" windowWidth="30015" windowHeight="14745" activeTab="3" xr2:uid="{00000000-000D-0000-FFFF-FFFF00000000}"/>
  </bookViews>
  <sheets>
    <sheet name="Summary" sheetId="1" r:id="rId1"/>
    <sheet name="Sources_Index" sheetId="2" r:id="rId2"/>
    <sheet name="Code_Requirements" sheetId="3" r:id="rId3"/>
    <sheet name="Medicaid_Only" sheetId="4" r:id="rId4"/>
    <sheet name="Medicare_vs_Medicaid" sheetId="5" r:id="rId5"/>
    <sheet name="RPM_CCM_Monetization" sheetId="6" r:id="rId6"/>
    <sheet name="Revenue_Model_2026" sheetId="7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0" i="7" l="1"/>
  <c r="B20" i="7"/>
  <c r="C19" i="7"/>
  <c r="B28" i="7" s="1"/>
  <c r="B19" i="7"/>
  <c r="B25" i="7" s="1"/>
  <c r="C18" i="7"/>
  <c r="B27" i="7" s="1"/>
  <c r="B18" i="7"/>
  <c r="B24" i="7" s="1"/>
  <c r="C17" i="7"/>
  <c r="B17" i="7"/>
  <c r="C16" i="7"/>
  <c r="B26" i="7" s="1"/>
  <c r="B16" i="7"/>
  <c r="B23" i="7" s="1"/>
  <c r="B29" i="7" s="1"/>
</calcChain>
</file>

<file path=xl/sharedStrings.xml><?xml version="1.0" encoding="utf-8"?>
<sst xmlns="http://schemas.openxmlformats.org/spreadsheetml/2006/main" count="242" uniqueCount="127">
  <si>
    <t>Michigan: RPM / CCM / TCM — Medicare vs Medicaid (DOS 2026)</t>
  </si>
  <si>
    <t>DOS range: 2026-01-01 through 2026-12-31</t>
  </si>
  <si>
    <t>What is included</t>
  </si>
  <si>
    <t>• CPT list for RPM (99453–99458), CCM (99490–99489), TCM (99495–99496)</t>
  </si>
  <si>
    <t>• Detailed billing requirements per code</t>
  </si>
  <si>
    <t>• Medicare vs Medicaid comparison table + chart</t>
  </si>
  <si>
    <t>• Medicaid-only table + maximum reimbursement column (auto-filled only where available)</t>
  </si>
  <si>
    <t>• RPM/CCM monetization mapping (Medicaid-specific pathways)</t>
  </si>
  <si>
    <t>• 2026 revenue model (editable inputs)</t>
  </si>
  <si>
    <t>Important accuracy note</t>
  </si>
  <si>
    <t>Medicaid rates are state- and provider-type-specific and often require portal/EULA access.</t>
  </si>
  <si>
    <t>This file auto-fills only where a verified, machine-readable physician fee schedule is publicly downloadable. Auto-fill for Michigan could not be completed in this build because the official source requires portal access or blocks automated retrieval; see Sources_Index for the portal link.</t>
  </si>
  <si>
    <t>For all other Medicaid amounts, use Sources_Index and fill max allowable by provider type for 2026 DOS.</t>
  </si>
  <si>
    <t>Source Type</t>
  </si>
  <si>
    <t>URL / Reference</t>
  </si>
  <si>
    <t>Notes</t>
  </si>
  <si>
    <t>CMS PFS Look-Up Tool (Medicare)</t>
  </si>
  <si>
    <t>https://www.cms.gov/medicare/physician-fee-schedule/search/overview</t>
  </si>
  <si>
    <t>Use to pull locality-specific rates for CY2026.</t>
  </si>
  <si>
    <t>Medicaid.gov state profile (official starting point)</t>
  </si>
  <si>
    <t>https://www.medicaid.gov/state-overviews/michigan.html</t>
  </si>
  <si>
    <t>Canonical federal entry point for state program links.</t>
  </si>
  <si>
    <t>Michigan Medicaid fee schedule portal (placeholder)</t>
  </si>
  <si>
    <t>https://www.michigan.gov/mdhhs/doing-business/providers/providers/billingreimbursement/physicians-practitioners-medical-clinics</t>
  </si>
  <si>
    <t>Michigan rates for physician/practitioner CPT codes are typically accessed via CHAMPS (MiLogin) using the Medicaid Code and Rate Reference tool under External Links. This workbook remains unfilled until the CHAMPS lookup/export file is accessible.</t>
  </si>
  <si>
    <t>Program</t>
  </si>
  <si>
    <t>CPT</t>
  </si>
  <si>
    <t>Service</t>
  </si>
  <si>
    <t>Detailed Requirements</t>
  </si>
  <si>
    <t>Billing Frequency</t>
  </si>
  <si>
    <t>Medicare Payment (typical est.)</t>
  </si>
  <si>
    <t>Michigan Medicaid Max Reimbursement (FFS)</t>
  </si>
  <si>
    <t>Medicaid Payment Model / Coverage Notes</t>
  </si>
  <si>
    <t>Medicaid Source</t>
  </si>
  <si>
    <t>RPM</t>
  </si>
  <si>
    <t>99453</t>
  </si>
  <si>
    <t>RPM setup &amp; patient education</t>
  </si>
  <si>
    <t>Initial device setup + patient education. Document consent/medical necessity; typically once per episode.</t>
  </si>
  <si>
    <t>One-time per episode</t>
  </si>
  <si>
    <t>Often paid via managed care / program-based care management / waiver; verify if CPT payable on FFS physician fee schedule. If not payable, flag as $0 – Not Payable (FFS CPT) and map to program revenue.</t>
  </si>
  <si>
    <t>99454</t>
  </si>
  <si>
    <t>RPM device supply &amp; data transmission (30 days)</t>
  </si>
  <si>
    <t>Supply of device(s) + data transmission for 30-day period; commonly operationalized as ≥16 days of readings in 30 days.</t>
  </si>
  <si>
    <t>Every 30 days</t>
  </si>
  <si>
    <t>99457</t>
  </si>
  <si>
    <t>RPM treatment mgmt (first 20 min / month)</t>
  </si>
  <si>
    <t>≥20 minutes per calendar month + interactive communication; document time + communication.</t>
  </si>
  <si>
    <t>Monthly</t>
  </si>
  <si>
    <t>99458</t>
  </si>
  <si>
    <t>RPM treatment mgmt (each add’l 20 min)</t>
  </si>
  <si>
    <t>Each additional 20 minutes beyond 99457; document additional time.</t>
  </si>
  <si>
    <t>Add-on, monthly</t>
  </si>
  <si>
    <t>CCM</t>
  </si>
  <si>
    <t>99490</t>
  </si>
  <si>
    <t>CCM (clinical staff) first 20 min / month</t>
  </si>
  <si>
    <t>≥2 chronic conditions expected ≥12 months; comprehensive care plan; patient consent; ≥20 minutes clinical staff time/month under direction.</t>
  </si>
  <si>
    <t>99439</t>
  </si>
  <si>
    <t>CCM add-on (each add’l 20 min / month)</t>
  </si>
  <si>
    <t>Each additional 20 minutes beyond 99490; document time.</t>
  </si>
  <si>
    <t>99491</t>
  </si>
  <si>
    <t>CCM (practitioner) first 30 min / month</t>
  </si>
  <si>
    <t>≥30 minutes personally by physician/QHP; generally not billed in same month as 99490/99487/99489.</t>
  </si>
  <si>
    <t>99487</t>
  </si>
  <si>
    <t>Complex CCM first 60 min / month</t>
  </si>
  <si>
    <t>Moderate/high complexity MDM + ≥60 minutes clinical staff time/month; care plan + coordination activities documented.</t>
  </si>
  <si>
    <t>99489</t>
  </si>
  <si>
    <t>Complex CCM add-on (each add’l 30 min / month)</t>
  </si>
  <si>
    <t>Each additional 30 minutes beyond 99487; document additional time.</t>
  </si>
  <si>
    <t>TCM</t>
  </si>
  <si>
    <t>99495</t>
  </si>
  <si>
    <t>TCM moderate complexity</t>
  </si>
  <si>
    <t>Interactive contact within 2 business days of discharge; face-to-face visit within 14 days; moderate complexity MDM; med rec + coordination.</t>
  </si>
  <si>
    <t>Once per discharge episode</t>
  </si>
  <si>
    <t>TCM often appears on physician fee schedules; verify 99495/99496 payable + max rate by provider type/modifiers.</t>
  </si>
  <si>
    <t>99496</t>
  </si>
  <si>
    <t>TCM high complexity</t>
  </si>
  <si>
    <t>Interactive contact within 2 business days; face-to-face visit within 7 days; high complexity MDM; med rec + coordination.</t>
  </si>
  <si>
    <t>What is required</t>
  </si>
  <si>
    <t>Medicaid Coverage Notes</t>
  </si>
  <si>
    <t>Source</t>
  </si>
  <si>
    <t>Not auto-filled. If not listed/payable in FFS, flag as $0 – Not Payable (FFS CPT) and document program-based payment model.</t>
  </si>
  <si>
    <t>Not auto-filled. Look up max allowable for CPT on physician fee schedule (provider type/modifiers).</t>
  </si>
  <si>
    <t>Medicare (typical est.)</t>
  </si>
  <si>
    <t>Michigan Medicaid (FFS max)</t>
  </si>
  <si>
    <t>Difference (Medicare - Medicaid)</t>
  </si>
  <si>
    <t>Area</t>
  </si>
  <si>
    <t>Medicaid-specific monetization pathway</t>
  </si>
  <si>
    <t>Implementation notes</t>
  </si>
  <si>
    <t>RPM (CPT 99453–99458)</t>
  </si>
  <si>
    <t>Managed care contract add-on, value-based care, waiver/pilot, or alternative benefit/program; bill CPT only if explicitly payable in FFS schedule.</t>
  </si>
  <si>
    <t>Contract PMPM/case rate, define eligible populations, confirm telehealth/digital policy and device rules; maintain audit trail of monitoring and engagement.</t>
  </si>
  <si>
    <t>CCM (CPT 99490–99489)</t>
  </si>
  <si>
    <t>Health Home / care management PMPM, MCO care coordination, or state program; bill CPT only if explicitly payable in FFS schedule with guidance.</t>
  </si>
  <si>
    <t>Operationalize care plan + consent + time logging; if PMPM, track activities for reporting/outcomes.</t>
  </si>
  <si>
    <t>TCM (CPT 99495/99496)</t>
  </si>
  <si>
    <t>Often payable as FFS physician service; strongest CPT path for Medicaid compared to RPM/CCM.</t>
  </si>
  <si>
    <t>Build discharge capture workflow + 2-business-day contact + visit windows; verify provider type/modifiers and overlap rules.</t>
  </si>
  <si>
    <t>Michigan 2026 Revenue Model — RPM/CCM/TCM (Medicare + Medicaid)</t>
  </si>
  <si>
    <t>Inputs</t>
  </si>
  <si>
    <t>Value</t>
  </si>
  <si>
    <t>Medicare RPM patients (avg / month)</t>
  </si>
  <si>
    <t>Medicare CCM patients (avg / month)</t>
  </si>
  <si>
    <t>Medicare TCM episodes (per year)</t>
  </si>
  <si>
    <t>Medicaid RPM patients (avg / month)</t>
  </si>
  <si>
    <t>Set to 0 if program-based or not payable as CPT.</t>
  </si>
  <si>
    <t>Medicaid CCM patients (avg / month)</t>
  </si>
  <si>
    <t>Medicaid TCM episodes (per year)</t>
  </si>
  <si>
    <t>RPM months per patient per year</t>
  </si>
  <si>
    <t>CCM months per patient per year</t>
  </si>
  <si>
    <t>Rates used (from Code_Requirements tab)</t>
  </si>
  <si>
    <t>Medicare rate</t>
  </si>
  <si>
    <t>Medicaid rate</t>
  </si>
  <si>
    <t>Outputs (annual)</t>
  </si>
  <si>
    <t>Formula notes</t>
  </si>
  <si>
    <t>Medicare RPM revenue (annual)</t>
  </si>
  <si>
    <t>Uses 99454 + 99457 per month (typical).</t>
  </si>
  <si>
    <t>Medicare CCM revenue (annual)</t>
  </si>
  <si>
    <t>Uses 99490 per month (base CCM).</t>
  </si>
  <si>
    <t>Medicare TCM revenue (annual)</t>
  </si>
  <si>
    <t>Uses 99495 as placeholder; adjust mix in model if needed.</t>
  </si>
  <si>
    <t>Michigan Medicaid RPM revenue (annual)</t>
  </si>
  <si>
    <t>Uses Medicaid rates from Code_Requirements (blank/0 unless filled).</t>
  </si>
  <si>
    <t>Michigan Medicaid CCM revenue (annual)</t>
  </si>
  <si>
    <t>Michigan Medicaid TCM revenue (annual)</t>
  </si>
  <si>
    <t>Uses Medicaid 99495 (blank/0 unless filled).</t>
  </si>
  <si>
    <t>Total annual revenue (Medicare + Medicaid)</t>
  </si>
  <si>
    <t>Sum of the above outputs.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</si>
</sst>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_-"/>
  </numFmts>
  <fonts count="4" x14ac:knownFonts="1">
    <font>
      <sz val="11"/>
      <color theme="1"/>
      <name val="Calibri"/>
      <family val="2"/>
      <scheme val="minor"/>
    </font>
    <font>
      <b/>
      <sz val="14"/>
      <name val="Calibri"/>
    </font>
    <font>
      <b/>
      <sz val="11"/>
      <name val="Calibri"/>
    </font>
    <font>
      <b/>
      <sz val="13"/>
      <name val="Calibri"/>
    </font>
  </fonts>
  <fills count="3">
    <fill>
      <patternFill patternType="none"/>
    </fill>
    <fill>
      <patternFill patternType="gray125"/>
    </fill>
    <fill>
      <patternFill patternType="solid">
        <fgColor rgb="FFE6E6E6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vertical="top" wrapText="1"/>
    </xf>
    <xf numFmtId="0" fontId="2" fillId="2" borderId="0" xfId="0" applyFont="1" applyFill="1" applyAlignment="1">
      <alignment vertical="top" wrapText="1"/>
    </xf>
    <xf numFmtId="164" fontId="0" fillId="0" borderId="0" xfId="0" applyNumberFormat="1" applyAlignment="1">
      <alignment vertical="top" wrapText="1"/>
    </xf>
    <xf numFmtId="0" fontId="1" fillId="0" borderId="0" xfId="0" applyFont="1" applyAlignment="1">
      <alignment vertical="top" wrapText="1"/>
    </xf>
    <xf numFmtId="0" fontId="0" fillId="0" borderId="0" xfId="0"/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/>
            </a:pPr>
            <a:r>
              <a:rPr lang="en-US"/>
              <a:t>Michigan: Medicare vs Medicaid (FFS) — RPM/CCM/TCM CPTs</a:t>
            </a:r>
          </a:p>
        </c:rich>
      </c:tx>
      <c:overlay val="1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Medicare_vs_Medicaid!$C$1</c:f>
              <c:strCache>
                <c:ptCount val="1"/>
                <c:pt idx="0">
                  <c:v>Medicare (typical est.)</c:v>
                </c:pt>
              </c:strCache>
            </c:strRef>
          </c:tx>
          <c:spPr>
            <a:ln>
              <a:prstDash val="solid"/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showLegendKey val="1"/>
            <c:showVal val="0"/>
            <c:showCatName val="1"/>
            <c:showSerName val="1"/>
            <c:showPercent val="1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Medicare_vs_Medicaid!$B$2:$B$12</c:f>
              <c:strCache>
                <c:ptCount val="11"/>
                <c:pt idx="0">
                  <c:v>99453</c:v>
                </c:pt>
                <c:pt idx="1">
                  <c:v>99454</c:v>
                </c:pt>
                <c:pt idx="2">
                  <c:v>99457</c:v>
                </c:pt>
                <c:pt idx="3">
                  <c:v>99458</c:v>
                </c:pt>
                <c:pt idx="4">
                  <c:v>99490</c:v>
                </c:pt>
                <c:pt idx="5">
                  <c:v>99439</c:v>
                </c:pt>
                <c:pt idx="6">
                  <c:v>99491</c:v>
                </c:pt>
                <c:pt idx="7">
                  <c:v>99487</c:v>
                </c:pt>
                <c:pt idx="8">
                  <c:v>99489</c:v>
                </c:pt>
                <c:pt idx="9">
                  <c:v>99495</c:v>
                </c:pt>
                <c:pt idx="10">
                  <c:v>99496</c:v>
                </c:pt>
              </c:strCache>
            </c:strRef>
          </c:cat>
          <c:val>
            <c:numRef>
              <c:f>Medicare_vs_Medicaid!$C$2:$C$12</c:f>
              <c:numCache>
                <c:formatCode>"$"#,##0.00_-</c:formatCode>
                <c:ptCount val="11"/>
                <c:pt idx="0">
                  <c:v>19.73</c:v>
                </c:pt>
                <c:pt idx="1">
                  <c:v>43.02</c:v>
                </c:pt>
                <c:pt idx="2">
                  <c:v>47.87</c:v>
                </c:pt>
                <c:pt idx="3">
                  <c:v>38.49</c:v>
                </c:pt>
                <c:pt idx="4">
                  <c:v>60.49</c:v>
                </c:pt>
                <c:pt idx="5">
                  <c:v>45.93</c:v>
                </c:pt>
                <c:pt idx="6">
                  <c:v>82.16</c:v>
                </c:pt>
                <c:pt idx="7">
                  <c:v>134.15</c:v>
                </c:pt>
                <c:pt idx="8">
                  <c:v>72.23</c:v>
                </c:pt>
                <c:pt idx="9">
                  <c:v>200</c:v>
                </c:pt>
                <c:pt idx="10">
                  <c:v>260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D1-4D30-BADD-095F593B20B7}"/>
            </c:ext>
          </c:extLst>
        </c:ser>
        <c:ser>
          <c:idx val="1"/>
          <c:order val="1"/>
          <c:tx>
            <c:strRef>
              <c:f>Medicare_vs_Medicaid!$D$1</c:f>
              <c:strCache>
                <c:ptCount val="1"/>
                <c:pt idx="0">
                  <c:v>Michigan Medicaid (FFS max)</c:v>
                </c:pt>
              </c:strCache>
            </c:strRef>
          </c:tx>
          <c:spPr>
            <a:ln>
              <a:prstDash val="solid"/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showLegendKey val="1"/>
            <c:showVal val="0"/>
            <c:showCatName val="1"/>
            <c:showSerName val="1"/>
            <c:showPercent val="1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Medicare_vs_Medicaid!$B$2:$B$12</c:f>
              <c:strCache>
                <c:ptCount val="11"/>
                <c:pt idx="0">
                  <c:v>99453</c:v>
                </c:pt>
                <c:pt idx="1">
                  <c:v>99454</c:v>
                </c:pt>
                <c:pt idx="2">
                  <c:v>99457</c:v>
                </c:pt>
                <c:pt idx="3">
                  <c:v>99458</c:v>
                </c:pt>
                <c:pt idx="4">
                  <c:v>99490</c:v>
                </c:pt>
                <c:pt idx="5">
                  <c:v>99439</c:v>
                </c:pt>
                <c:pt idx="6">
                  <c:v>99491</c:v>
                </c:pt>
                <c:pt idx="7">
                  <c:v>99487</c:v>
                </c:pt>
                <c:pt idx="8">
                  <c:v>99489</c:v>
                </c:pt>
                <c:pt idx="9">
                  <c:v>99495</c:v>
                </c:pt>
                <c:pt idx="10">
                  <c:v>99496</c:v>
                </c:pt>
              </c:strCache>
            </c:strRef>
          </c:cat>
          <c:val>
            <c:numRef>
              <c:f>Medicare_vs_Medicaid!$D$2:$D$12</c:f>
              <c:numCache>
                <c:formatCode>"$"#,##0.00_-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1-86D1-4D30-BADD-095F593B20B7}"/>
            </c:ext>
          </c:extLst>
        </c:ser>
        <c:dLbls>
          <c:showLegendKey val="1"/>
          <c:showVal val="0"/>
          <c:showCatName val="1"/>
          <c:showSerName val="1"/>
          <c:showPercent val="1"/>
          <c:showBubbleSize val="1"/>
        </c:dLbls>
        <c:gapWidth val="150"/>
        <c:axId val="10"/>
        <c:axId val="100"/>
      </c:barChart>
      <c:catAx>
        <c:axId val="10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CPT</a:t>
                </a:r>
              </a:p>
            </c:rich>
          </c:tx>
          <c:overlay val="1"/>
        </c:title>
        <c:numFmt formatCode="General" sourceLinked="1"/>
        <c:majorTickMark val="none"/>
        <c:minorTickMark val="none"/>
        <c:tickLblPos val="nextTo"/>
        <c:crossAx val="100"/>
        <c:crosses val="autoZero"/>
        <c:auto val="1"/>
        <c:lblAlgn val="ctr"/>
        <c:lblOffset val="100"/>
        <c:noMultiLvlLbl val="1"/>
      </c:catAx>
      <c:valAx>
        <c:axId val="100"/>
        <c:scaling>
          <c:orientation val="minMax"/>
        </c:scaling>
        <c:delete val="1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Payment ($)</a:t>
                </a:r>
              </a:p>
            </c:rich>
          </c:tx>
          <c:overlay val="1"/>
        </c:title>
        <c:numFmt formatCode="&quot;$&quot;#,##0.00_-" sourceLinked="1"/>
        <c:majorTickMark val="none"/>
        <c:minorTickMark val="none"/>
        <c:tickLblPos val="nextTo"/>
        <c:crossAx val="10"/>
        <c:crosses val="autoZero"/>
        <c:crossBetween val="between"/>
      </c:valAx>
    </c:plotArea>
    <c:legend>
      <c:legendPos val="r"/>
      <c:overlay val="1"/>
    </c:legend>
    <c:plotVisOnly val="1"/>
    <c:dispBlanksAs val="gap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1</xdr:row>
      <xdr:rowOff>0</xdr:rowOff>
    </xdr:from>
    <xdr:ext cx="5400000" cy="270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5"/>
  <sheetViews>
    <sheetView workbookViewId="0">
      <selection sqref="A1:F1"/>
    </sheetView>
  </sheetViews>
  <sheetFormatPr defaultRowHeight="15" x14ac:dyDescent="0.25"/>
  <cols>
    <col min="1" max="1" width="110" customWidth="1"/>
  </cols>
  <sheetData>
    <row r="1" spans="1:6" x14ac:dyDescent="0.25">
      <c r="A1" s="4" t="s">
        <v>0</v>
      </c>
      <c r="B1" s="5"/>
      <c r="C1" s="5"/>
      <c r="D1" s="5"/>
      <c r="E1" s="5"/>
      <c r="F1" s="5"/>
    </row>
    <row r="2" spans="1:6" x14ac:dyDescent="0.25">
      <c r="A2" s="1" t="s">
        <v>1</v>
      </c>
      <c r="B2" s="1"/>
      <c r="C2" s="1"/>
      <c r="D2" s="1"/>
      <c r="E2" s="1"/>
      <c r="F2" s="1"/>
    </row>
    <row r="3" spans="1:6" x14ac:dyDescent="0.25">
      <c r="A3" s="1"/>
      <c r="B3" s="1"/>
      <c r="C3" s="1"/>
      <c r="D3" s="1"/>
      <c r="E3" s="1"/>
      <c r="F3" s="1"/>
    </row>
    <row r="4" spans="1:6" x14ac:dyDescent="0.25">
      <c r="A4" s="1" t="s">
        <v>2</v>
      </c>
      <c r="B4" s="1"/>
      <c r="C4" s="1"/>
      <c r="D4" s="1"/>
      <c r="E4" s="1"/>
      <c r="F4" s="1"/>
    </row>
    <row r="5" spans="1:6" x14ac:dyDescent="0.25">
      <c r="A5" s="1" t="s">
        <v>3</v>
      </c>
      <c r="B5" s="1"/>
      <c r="C5" s="1"/>
      <c r="D5" s="1"/>
      <c r="E5" s="1"/>
      <c r="F5" s="1"/>
    </row>
    <row r="6" spans="1:6" x14ac:dyDescent="0.25">
      <c r="A6" s="1" t="s">
        <v>4</v>
      </c>
      <c r="B6" s="1"/>
      <c r="C6" s="1"/>
      <c r="D6" s="1"/>
      <c r="E6" s="1"/>
      <c r="F6" s="1"/>
    </row>
    <row r="7" spans="1:6" x14ac:dyDescent="0.25">
      <c r="A7" s="1" t="s">
        <v>5</v>
      </c>
      <c r="B7" s="1"/>
      <c r="C7" s="1"/>
      <c r="D7" s="1"/>
      <c r="E7" s="1"/>
      <c r="F7" s="1"/>
    </row>
    <row r="8" spans="1:6" x14ac:dyDescent="0.25">
      <c r="A8" s="1" t="s">
        <v>6</v>
      </c>
      <c r="B8" s="1"/>
      <c r="C8" s="1"/>
      <c r="D8" s="1"/>
      <c r="E8" s="1"/>
      <c r="F8" s="1"/>
    </row>
    <row r="9" spans="1:6" x14ac:dyDescent="0.25">
      <c r="A9" s="1" t="s">
        <v>7</v>
      </c>
      <c r="B9" s="1"/>
      <c r="C9" s="1"/>
      <c r="D9" s="1"/>
      <c r="E9" s="1"/>
      <c r="F9" s="1"/>
    </row>
    <row r="10" spans="1:6" x14ac:dyDescent="0.25">
      <c r="A10" s="1" t="s">
        <v>8</v>
      </c>
      <c r="B10" s="1"/>
      <c r="C10" s="1"/>
      <c r="D10" s="1"/>
      <c r="E10" s="1"/>
      <c r="F10" s="1"/>
    </row>
    <row r="11" spans="1:6" x14ac:dyDescent="0.25">
      <c r="A11" s="1"/>
      <c r="B11" s="1"/>
      <c r="C11" s="1"/>
      <c r="D11" s="1"/>
      <c r="E11" s="1"/>
      <c r="F11" s="1"/>
    </row>
    <row r="12" spans="1:6" x14ac:dyDescent="0.25">
      <c r="A12" s="1" t="s">
        <v>9</v>
      </c>
      <c r="B12" s="1"/>
      <c r="C12" s="1"/>
      <c r="D12" s="1"/>
      <c r="E12" s="1"/>
      <c r="F12" s="1"/>
    </row>
    <row r="13" spans="1:6" x14ac:dyDescent="0.25">
      <c r="A13" s="1" t="s">
        <v>10</v>
      </c>
      <c r="B13" s="1"/>
      <c r="C13" s="1"/>
      <c r="D13" s="1"/>
      <c r="E13" s="1"/>
      <c r="F13" s="1"/>
    </row>
    <row r="14" spans="1:6" ht="45" x14ac:dyDescent="0.25">
      <c r="A14" s="1" t="s">
        <v>11</v>
      </c>
      <c r="B14" s="1"/>
      <c r="C14" s="1"/>
      <c r="D14" s="1"/>
      <c r="E14" s="1"/>
      <c r="F14" s="1"/>
    </row>
    <row r="15" spans="1:6" x14ac:dyDescent="0.25">
      <c r="A15" s="1" t="s">
        <v>12</v>
      </c>
      <c r="B15" s="1"/>
      <c r="C15" s="1"/>
      <c r="D15" s="1"/>
      <c r="E15" s="1"/>
      <c r="F15" s="1"/>
    </row>
  </sheetData>
  <mergeCells count="1">
    <mergeCell ref="A1:F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4"/>
  <sheetViews>
    <sheetView workbookViewId="0"/>
  </sheetViews>
  <sheetFormatPr defaultRowHeight="15" x14ac:dyDescent="0.25"/>
  <cols>
    <col min="1" max="1" width="34" customWidth="1"/>
    <col min="2" max="2" width="72" customWidth="1"/>
    <col min="3" max="3" width="60" customWidth="1"/>
  </cols>
  <sheetData>
    <row r="1" spans="1:3" x14ac:dyDescent="0.25">
      <c r="A1" s="2" t="s">
        <v>13</v>
      </c>
      <c r="B1" s="2" t="s">
        <v>14</v>
      </c>
      <c r="C1" s="2" t="s">
        <v>15</v>
      </c>
    </row>
    <row r="2" spans="1:3" x14ac:dyDescent="0.25">
      <c r="A2" s="1" t="s">
        <v>16</v>
      </c>
      <c r="B2" s="1" t="s">
        <v>17</v>
      </c>
      <c r="C2" s="1" t="s">
        <v>18</v>
      </c>
    </row>
    <row r="3" spans="1:3" ht="30" x14ac:dyDescent="0.25">
      <c r="A3" s="1" t="s">
        <v>19</v>
      </c>
      <c r="B3" s="1" t="s">
        <v>20</v>
      </c>
      <c r="C3" s="1" t="s">
        <v>21</v>
      </c>
    </row>
    <row r="4" spans="1:3" ht="60" x14ac:dyDescent="0.25">
      <c r="A4" s="1" t="s">
        <v>22</v>
      </c>
      <c r="B4" s="1" t="s">
        <v>23</v>
      </c>
      <c r="C4" s="1" t="s">
        <v>24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2"/>
  <sheetViews>
    <sheetView workbookViewId="0">
      <pane ySplit="1" topLeftCell="A2" activePane="bottomLeft" state="frozen"/>
      <selection pane="bottomLeft"/>
    </sheetView>
  </sheetViews>
  <sheetFormatPr defaultRowHeight="15" x14ac:dyDescent="0.25"/>
  <cols>
    <col min="1" max="2" width="10" customWidth="1"/>
    <col min="3" max="3" width="30" customWidth="1"/>
    <col min="4" max="4" width="64" customWidth="1"/>
    <col min="5" max="5" width="18" customWidth="1"/>
    <col min="6" max="6" width="22" customWidth="1"/>
    <col min="7" max="7" width="26" customWidth="1"/>
    <col min="8" max="9" width="38" customWidth="1"/>
  </cols>
  <sheetData>
    <row r="1" spans="1:9" ht="30" x14ac:dyDescent="0.25">
      <c r="A1" s="2" t="s">
        <v>25</v>
      </c>
      <c r="B1" s="2" t="s">
        <v>26</v>
      </c>
      <c r="C1" s="2" t="s">
        <v>27</v>
      </c>
      <c r="D1" s="2" t="s">
        <v>28</v>
      </c>
      <c r="E1" s="2" t="s">
        <v>29</v>
      </c>
      <c r="F1" s="2" t="s">
        <v>30</v>
      </c>
      <c r="G1" s="2" t="s">
        <v>31</v>
      </c>
      <c r="H1" s="2" t="s">
        <v>32</v>
      </c>
      <c r="I1" s="2" t="s">
        <v>33</v>
      </c>
    </row>
    <row r="2" spans="1:9" ht="90" x14ac:dyDescent="0.25">
      <c r="A2" s="1" t="s">
        <v>34</v>
      </c>
      <c r="B2" s="1" t="s">
        <v>35</v>
      </c>
      <c r="C2" s="1" t="s">
        <v>36</v>
      </c>
      <c r="D2" s="1" t="s">
        <v>37</v>
      </c>
      <c r="E2" s="1" t="s">
        <v>38</v>
      </c>
      <c r="F2" s="3">
        <v>19.73</v>
      </c>
      <c r="G2" s="3"/>
      <c r="H2" s="1" t="s">
        <v>39</v>
      </c>
      <c r="I2" s="1"/>
    </row>
    <row r="3" spans="1:9" ht="90" x14ac:dyDescent="0.25">
      <c r="A3" s="1" t="s">
        <v>34</v>
      </c>
      <c r="B3" s="1" t="s">
        <v>40</v>
      </c>
      <c r="C3" s="1" t="s">
        <v>41</v>
      </c>
      <c r="D3" s="1" t="s">
        <v>42</v>
      </c>
      <c r="E3" s="1" t="s">
        <v>43</v>
      </c>
      <c r="F3" s="3">
        <v>43.02</v>
      </c>
      <c r="G3" s="3"/>
      <c r="H3" s="1" t="s">
        <v>39</v>
      </c>
      <c r="I3" s="1"/>
    </row>
    <row r="4" spans="1:9" ht="90" x14ac:dyDescent="0.25">
      <c r="A4" s="1" t="s">
        <v>34</v>
      </c>
      <c r="B4" s="1" t="s">
        <v>44</v>
      </c>
      <c r="C4" s="1" t="s">
        <v>45</v>
      </c>
      <c r="D4" s="1" t="s">
        <v>46</v>
      </c>
      <c r="E4" s="1" t="s">
        <v>47</v>
      </c>
      <c r="F4" s="3">
        <v>47.87</v>
      </c>
      <c r="G4" s="3"/>
      <c r="H4" s="1" t="s">
        <v>39</v>
      </c>
      <c r="I4" s="1"/>
    </row>
    <row r="5" spans="1:9" ht="90" x14ac:dyDescent="0.25">
      <c r="A5" s="1" t="s">
        <v>34</v>
      </c>
      <c r="B5" s="1" t="s">
        <v>48</v>
      </c>
      <c r="C5" s="1" t="s">
        <v>49</v>
      </c>
      <c r="D5" s="1" t="s">
        <v>50</v>
      </c>
      <c r="E5" s="1" t="s">
        <v>51</v>
      </c>
      <c r="F5" s="3">
        <v>38.49</v>
      </c>
      <c r="G5" s="3"/>
      <c r="H5" s="1" t="s">
        <v>39</v>
      </c>
      <c r="I5" s="1"/>
    </row>
    <row r="6" spans="1:9" ht="90" x14ac:dyDescent="0.25">
      <c r="A6" s="1" t="s">
        <v>52</v>
      </c>
      <c r="B6" s="1" t="s">
        <v>53</v>
      </c>
      <c r="C6" s="1" t="s">
        <v>54</v>
      </c>
      <c r="D6" s="1" t="s">
        <v>55</v>
      </c>
      <c r="E6" s="1" t="s">
        <v>47</v>
      </c>
      <c r="F6" s="3">
        <v>60.49</v>
      </c>
      <c r="G6" s="3"/>
      <c r="H6" s="1" t="s">
        <v>39</v>
      </c>
      <c r="I6" s="1"/>
    </row>
    <row r="7" spans="1:9" ht="90" x14ac:dyDescent="0.25">
      <c r="A7" s="1" t="s">
        <v>52</v>
      </c>
      <c r="B7" s="1" t="s">
        <v>56</v>
      </c>
      <c r="C7" s="1" t="s">
        <v>57</v>
      </c>
      <c r="D7" s="1" t="s">
        <v>58</v>
      </c>
      <c r="E7" s="1" t="s">
        <v>51</v>
      </c>
      <c r="F7" s="3">
        <v>45.93</v>
      </c>
      <c r="G7" s="3"/>
      <c r="H7" s="1" t="s">
        <v>39</v>
      </c>
      <c r="I7" s="1"/>
    </row>
    <row r="8" spans="1:9" ht="90" x14ac:dyDescent="0.25">
      <c r="A8" s="1" t="s">
        <v>52</v>
      </c>
      <c r="B8" s="1" t="s">
        <v>59</v>
      </c>
      <c r="C8" s="1" t="s">
        <v>60</v>
      </c>
      <c r="D8" s="1" t="s">
        <v>61</v>
      </c>
      <c r="E8" s="1" t="s">
        <v>47</v>
      </c>
      <c r="F8" s="3">
        <v>82.16</v>
      </c>
      <c r="G8" s="3"/>
      <c r="H8" s="1" t="s">
        <v>39</v>
      </c>
      <c r="I8" s="1"/>
    </row>
    <row r="9" spans="1:9" ht="90" x14ac:dyDescent="0.25">
      <c r="A9" s="1" t="s">
        <v>52</v>
      </c>
      <c r="B9" s="1" t="s">
        <v>62</v>
      </c>
      <c r="C9" s="1" t="s">
        <v>63</v>
      </c>
      <c r="D9" s="1" t="s">
        <v>64</v>
      </c>
      <c r="E9" s="1" t="s">
        <v>47</v>
      </c>
      <c r="F9" s="3">
        <v>134.15</v>
      </c>
      <c r="G9" s="3"/>
      <c r="H9" s="1" t="s">
        <v>39</v>
      </c>
      <c r="I9" s="1"/>
    </row>
    <row r="10" spans="1:9" ht="90" x14ac:dyDescent="0.25">
      <c r="A10" s="1" t="s">
        <v>52</v>
      </c>
      <c r="B10" s="1" t="s">
        <v>65</v>
      </c>
      <c r="C10" s="1" t="s">
        <v>66</v>
      </c>
      <c r="D10" s="1" t="s">
        <v>67</v>
      </c>
      <c r="E10" s="1" t="s">
        <v>51</v>
      </c>
      <c r="F10" s="3">
        <v>72.23</v>
      </c>
      <c r="G10" s="3"/>
      <c r="H10" s="1" t="s">
        <v>39</v>
      </c>
      <c r="I10" s="1"/>
    </row>
    <row r="11" spans="1:9" ht="45" x14ac:dyDescent="0.25">
      <c r="A11" s="1" t="s">
        <v>68</v>
      </c>
      <c r="B11" s="1" t="s">
        <v>69</v>
      </c>
      <c r="C11" s="1" t="s">
        <v>70</v>
      </c>
      <c r="D11" s="1" t="s">
        <v>71</v>
      </c>
      <c r="E11" s="1" t="s">
        <v>72</v>
      </c>
      <c r="F11" s="3">
        <v>200</v>
      </c>
      <c r="G11" s="3"/>
      <c r="H11" s="1" t="s">
        <v>73</v>
      </c>
      <c r="I11" s="1"/>
    </row>
    <row r="12" spans="1:9" ht="45" x14ac:dyDescent="0.25">
      <c r="A12" s="1" t="s">
        <v>68</v>
      </c>
      <c r="B12" s="1" t="s">
        <v>74</v>
      </c>
      <c r="C12" s="1" t="s">
        <v>75</v>
      </c>
      <c r="D12" s="1" t="s">
        <v>76</v>
      </c>
      <c r="E12" s="1" t="s">
        <v>72</v>
      </c>
      <c r="F12" s="3">
        <v>260</v>
      </c>
      <c r="G12" s="3"/>
      <c r="H12" s="1" t="s">
        <v>73</v>
      </c>
      <c r="I12" s="1"/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2"/>
  <sheetViews>
    <sheetView tabSelected="1" workbookViewId="0">
      <pane ySplit="1" topLeftCell="A2" activePane="bottomLeft" state="frozen"/>
      <selection pane="bottomLeft"/>
    </sheetView>
  </sheetViews>
  <sheetFormatPr defaultRowHeight="15" x14ac:dyDescent="0.25"/>
  <cols>
    <col min="1" max="2" width="10" customWidth="1"/>
    <col min="3" max="3" width="34" customWidth="1"/>
    <col min="4" max="4" width="62" customWidth="1"/>
    <col min="5" max="5" width="26" customWidth="1"/>
    <col min="6" max="7" width="40" customWidth="1"/>
  </cols>
  <sheetData>
    <row r="1" spans="1:7" ht="30" x14ac:dyDescent="0.25">
      <c r="A1" s="2" t="s">
        <v>25</v>
      </c>
      <c r="B1" s="2" t="s">
        <v>26</v>
      </c>
      <c r="C1" s="2" t="s">
        <v>27</v>
      </c>
      <c r="D1" s="2" t="s">
        <v>77</v>
      </c>
      <c r="E1" s="2" t="s">
        <v>31</v>
      </c>
      <c r="F1" s="2" t="s">
        <v>78</v>
      </c>
      <c r="G1" s="2" t="s">
        <v>79</v>
      </c>
    </row>
    <row r="2" spans="1:7" ht="45" x14ac:dyDescent="0.25">
      <c r="A2" s="1" t="s">
        <v>34</v>
      </c>
      <c r="B2" s="1" t="s">
        <v>35</v>
      </c>
      <c r="C2" s="1" t="s">
        <v>36</v>
      </c>
      <c r="D2" s="1" t="s">
        <v>37</v>
      </c>
      <c r="E2" s="3"/>
      <c r="F2" s="1" t="s">
        <v>80</v>
      </c>
      <c r="G2" s="1"/>
    </row>
    <row r="3" spans="1:7" ht="45" x14ac:dyDescent="0.25">
      <c r="A3" s="1" t="s">
        <v>34</v>
      </c>
      <c r="B3" s="1" t="s">
        <v>40</v>
      </c>
      <c r="C3" s="1" t="s">
        <v>41</v>
      </c>
      <c r="D3" s="1" t="s">
        <v>42</v>
      </c>
      <c r="E3" s="3"/>
      <c r="F3" s="1" t="s">
        <v>80</v>
      </c>
      <c r="G3" s="1"/>
    </row>
    <row r="4" spans="1:7" ht="45" x14ac:dyDescent="0.25">
      <c r="A4" s="1" t="s">
        <v>34</v>
      </c>
      <c r="B4" s="1" t="s">
        <v>44</v>
      </c>
      <c r="C4" s="1" t="s">
        <v>45</v>
      </c>
      <c r="D4" s="1" t="s">
        <v>46</v>
      </c>
      <c r="E4" s="3"/>
      <c r="F4" s="1" t="s">
        <v>80</v>
      </c>
      <c r="G4" s="1"/>
    </row>
    <row r="5" spans="1:7" ht="45" x14ac:dyDescent="0.25">
      <c r="A5" s="1" t="s">
        <v>34</v>
      </c>
      <c r="B5" s="1" t="s">
        <v>48</v>
      </c>
      <c r="C5" s="1" t="s">
        <v>49</v>
      </c>
      <c r="D5" s="1" t="s">
        <v>50</v>
      </c>
      <c r="E5" s="3"/>
      <c r="F5" s="1" t="s">
        <v>80</v>
      </c>
      <c r="G5" s="1"/>
    </row>
    <row r="6" spans="1:7" ht="45" x14ac:dyDescent="0.25">
      <c r="A6" s="1" t="s">
        <v>52</v>
      </c>
      <c r="B6" s="1" t="s">
        <v>53</v>
      </c>
      <c r="C6" s="1" t="s">
        <v>54</v>
      </c>
      <c r="D6" s="1" t="s">
        <v>55</v>
      </c>
      <c r="E6" s="3"/>
      <c r="F6" s="1" t="s">
        <v>80</v>
      </c>
      <c r="G6" s="1"/>
    </row>
    <row r="7" spans="1:7" ht="45" x14ac:dyDescent="0.25">
      <c r="A7" s="1" t="s">
        <v>52</v>
      </c>
      <c r="B7" s="1" t="s">
        <v>56</v>
      </c>
      <c r="C7" s="1" t="s">
        <v>57</v>
      </c>
      <c r="D7" s="1" t="s">
        <v>58</v>
      </c>
      <c r="E7" s="3"/>
      <c r="F7" s="1" t="s">
        <v>80</v>
      </c>
      <c r="G7" s="1"/>
    </row>
    <row r="8" spans="1:7" ht="45" x14ac:dyDescent="0.25">
      <c r="A8" s="1" t="s">
        <v>52</v>
      </c>
      <c r="B8" s="1" t="s">
        <v>59</v>
      </c>
      <c r="C8" s="1" t="s">
        <v>60</v>
      </c>
      <c r="D8" s="1" t="s">
        <v>61</v>
      </c>
      <c r="E8" s="3"/>
      <c r="F8" s="1" t="s">
        <v>80</v>
      </c>
      <c r="G8" s="1"/>
    </row>
    <row r="9" spans="1:7" ht="45" x14ac:dyDescent="0.25">
      <c r="A9" s="1" t="s">
        <v>52</v>
      </c>
      <c r="B9" s="1" t="s">
        <v>62</v>
      </c>
      <c r="C9" s="1" t="s">
        <v>63</v>
      </c>
      <c r="D9" s="1" t="s">
        <v>64</v>
      </c>
      <c r="E9" s="3"/>
      <c r="F9" s="1" t="s">
        <v>80</v>
      </c>
      <c r="G9" s="1"/>
    </row>
    <row r="10" spans="1:7" ht="45" x14ac:dyDescent="0.25">
      <c r="A10" s="1" t="s">
        <v>52</v>
      </c>
      <c r="B10" s="1" t="s">
        <v>65</v>
      </c>
      <c r="C10" s="1" t="s">
        <v>66</v>
      </c>
      <c r="D10" s="1" t="s">
        <v>67</v>
      </c>
      <c r="E10" s="3"/>
      <c r="F10" s="1" t="s">
        <v>80</v>
      </c>
      <c r="G10" s="1"/>
    </row>
    <row r="11" spans="1:7" ht="45" x14ac:dyDescent="0.25">
      <c r="A11" s="1" t="s">
        <v>68</v>
      </c>
      <c r="B11" s="1" t="s">
        <v>69</v>
      </c>
      <c r="C11" s="1" t="s">
        <v>70</v>
      </c>
      <c r="D11" s="1" t="s">
        <v>71</v>
      </c>
      <c r="E11" s="3"/>
      <c r="F11" s="1" t="s">
        <v>81</v>
      </c>
      <c r="G11" s="1"/>
    </row>
    <row r="12" spans="1:7" ht="45" x14ac:dyDescent="0.25">
      <c r="A12" s="1" t="s">
        <v>68</v>
      </c>
      <c r="B12" s="1" t="s">
        <v>74</v>
      </c>
      <c r="C12" s="1" t="s">
        <v>75</v>
      </c>
      <c r="D12" s="1" t="s">
        <v>76</v>
      </c>
      <c r="E12" s="3"/>
      <c r="F12" s="1" t="s">
        <v>81</v>
      </c>
      <c r="G12" s="1"/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2"/>
  <sheetViews>
    <sheetView workbookViewId="0">
      <pane ySplit="1" topLeftCell="A2" activePane="bottomLeft" state="frozen"/>
      <selection pane="bottomLeft"/>
    </sheetView>
  </sheetViews>
  <sheetFormatPr defaultRowHeight="15" x14ac:dyDescent="0.25"/>
  <cols>
    <col min="1" max="2" width="10" customWidth="1"/>
    <col min="3" max="4" width="22" customWidth="1"/>
    <col min="5" max="5" width="24" customWidth="1"/>
  </cols>
  <sheetData>
    <row r="1" spans="1:5" ht="30" x14ac:dyDescent="0.25">
      <c r="A1" s="2" t="s">
        <v>25</v>
      </c>
      <c r="B1" s="2" t="s">
        <v>26</v>
      </c>
      <c r="C1" s="2" t="s">
        <v>82</v>
      </c>
      <c r="D1" s="2" t="s">
        <v>83</v>
      </c>
      <c r="E1" s="2" t="s">
        <v>84</v>
      </c>
    </row>
    <row r="2" spans="1:5" x14ac:dyDescent="0.25">
      <c r="A2" s="1" t="s">
        <v>34</v>
      </c>
      <c r="B2" s="1" t="s">
        <v>35</v>
      </c>
      <c r="C2" s="3">
        <v>19.73</v>
      </c>
      <c r="D2" s="3"/>
      <c r="E2" s="3"/>
    </row>
    <row r="3" spans="1:5" x14ac:dyDescent="0.25">
      <c r="A3" s="1" t="s">
        <v>34</v>
      </c>
      <c r="B3" s="1" t="s">
        <v>40</v>
      </c>
      <c r="C3" s="3">
        <v>43.02</v>
      </c>
      <c r="D3" s="3"/>
      <c r="E3" s="3"/>
    </row>
    <row r="4" spans="1:5" x14ac:dyDescent="0.25">
      <c r="A4" s="1" t="s">
        <v>34</v>
      </c>
      <c r="B4" s="1" t="s">
        <v>44</v>
      </c>
      <c r="C4" s="3">
        <v>47.87</v>
      </c>
      <c r="D4" s="3"/>
      <c r="E4" s="3"/>
    </row>
    <row r="5" spans="1:5" x14ac:dyDescent="0.25">
      <c r="A5" s="1" t="s">
        <v>34</v>
      </c>
      <c r="B5" s="1" t="s">
        <v>48</v>
      </c>
      <c r="C5" s="3">
        <v>38.49</v>
      </c>
      <c r="D5" s="3"/>
      <c r="E5" s="3"/>
    </row>
    <row r="6" spans="1:5" x14ac:dyDescent="0.25">
      <c r="A6" s="1" t="s">
        <v>52</v>
      </c>
      <c r="B6" s="1" t="s">
        <v>53</v>
      </c>
      <c r="C6" s="3">
        <v>60.49</v>
      </c>
      <c r="D6" s="3"/>
      <c r="E6" s="3"/>
    </row>
    <row r="7" spans="1:5" x14ac:dyDescent="0.25">
      <c r="A7" s="1" t="s">
        <v>52</v>
      </c>
      <c r="B7" s="1" t="s">
        <v>56</v>
      </c>
      <c r="C7" s="3">
        <v>45.93</v>
      </c>
      <c r="D7" s="3"/>
      <c r="E7" s="3"/>
    </row>
    <row r="8" spans="1:5" x14ac:dyDescent="0.25">
      <c r="A8" s="1" t="s">
        <v>52</v>
      </c>
      <c r="B8" s="1" t="s">
        <v>59</v>
      </c>
      <c r="C8" s="3">
        <v>82.16</v>
      </c>
      <c r="D8" s="3"/>
      <c r="E8" s="3"/>
    </row>
    <row r="9" spans="1:5" x14ac:dyDescent="0.25">
      <c r="A9" s="1" t="s">
        <v>52</v>
      </c>
      <c r="B9" s="1" t="s">
        <v>62</v>
      </c>
      <c r="C9" s="3">
        <v>134.15</v>
      </c>
      <c r="D9" s="3"/>
      <c r="E9" s="3"/>
    </row>
    <row r="10" spans="1:5" x14ac:dyDescent="0.25">
      <c r="A10" s="1" t="s">
        <v>52</v>
      </c>
      <c r="B10" s="1" t="s">
        <v>65</v>
      </c>
      <c r="C10" s="3">
        <v>72.23</v>
      </c>
      <c r="D10" s="3"/>
      <c r="E10" s="3"/>
    </row>
    <row r="11" spans="1:5" x14ac:dyDescent="0.25">
      <c r="A11" s="1" t="s">
        <v>68</v>
      </c>
      <c r="B11" s="1" t="s">
        <v>69</v>
      </c>
      <c r="C11" s="3">
        <v>200</v>
      </c>
      <c r="D11" s="3"/>
      <c r="E11" s="3"/>
    </row>
    <row r="12" spans="1:5" x14ac:dyDescent="0.25">
      <c r="A12" s="1" t="s">
        <v>68</v>
      </c>
      <c r="B12" s="1" t="s">
        <v>74</v>
      </c>
      <c r="C12" s="3">
        <v>260</v>
      </c>
      <c r="D12" s="3"/>
      <c r="E12" s="3"/>
    </row>
  </sheetData>
  <pageMargins left="0.75" right="0.75" top="1" bottom="1" header="0.5" footer="0.5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4"/>
  <sheetViews>
    <sheetView workbookViewId="0"/>
  </sheetViews>
  <sheetFormatPr defaultRowHeight="15" x14ac:dyDescent="0.25"/>
  <cols>
    <col min="1" max="1" width="24" customWidth="1"/>
    <col min="2" max="3" width="54" customWidth="1"/>
  </cols>
  <sheetData>
    <row r="1" spans="1:3" x14ac:dyDescent="0.25">
      <c r="A1" s="2" t="s">
        <v>85</v>
      </c>
      <c r="B1" s="2" t="s">
        <v>86</v>
      </c>
      <c r="C1" s="2" t="s">
        <v>87</v>
      </c>
    </row>
    <row r="2" spans="1:3" ht="45" x14ac:dyDescent="0.25">
      <c r="A2" s="1" t="s">
        <v>88</v>
      </c>
      <c r="B2" s="1" t="s">
        <v>89</v>
      </c>
      <c r="C2" s="1" t="s">
        <v>90</v>
      </c>
    </row>
    <row r="3" spans="1:3" ht="45" x14ac:dyDescent="0.25">
      <c r="A3" s="1" t="s">
        <v>91</v>
      </c>
      <c r="B3" s="1" t="s">
        <v>92</v>
      </c>
      <c r="C3" s="1" t="s">
        <v>93</v>
      </c>
    </row>
    <row r="4" spans="1:3" ht="45" x14ac:dyDescent="0.25">
      <c r="A4" s="1" t="s">
        <v>94</v>
      </c>
      <c r="B4" s="1" t="s">
        <v>95</v>
      </c>
      <c r="C4" s="1" t="s">
        <v>96</v>
      </c>
    </row>
  </sheetData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29"/>
  <sheetViews>
    <sheetView workbookViewId="0"/>
  </sheetViews>
  <sheetFormatPr defaultRowHeight="15" x14ac:dyDescent="0.25"/>
  <cols>
    <col min="1" max="1" width="40" customWidth="1"/>
    <col min="2" max="2" width="20" customWidth="1"/>
    <col min="3" max="3" width="46" customWidth="1"/>
  </cols>
  <sheetData>
    <row r="1" spans="1:6" ht="17.25" x14ac:dyDescent="0.3">
      <c r="A1" s="6" t="s">
        <v>97</v>
      </c>
      <c r="B1" s="5"/>
      <c r="C1" s="5"/>
      <c r="D1" s="5"/>
      <c r="E1" s="5"/>
      <c r="F1" s="5"/>
    </row>
    <row r="2" spans="1:6" x14ac:dyDescent="0.25">
      <c r="A2" t="s">
        <v>1</v>
      </c>
    </row>
    <row r="4" spans="1:6" x14ac:dyDescent="0.25">
      <c r="A4" s="2" t="s">
        <v>98</v>
      </c>
      <c r="B4" s="2" t="s">
        <v>99</v>
      </c>
      <c r="C4" s="2" t="s">
        <v>15</v>
      </c>
      <c r="D4" s="2"/>
      <c r="E4" s="2"/>
      <c r="F4" s="2"/>
    </row>
    <row r="5" spans="1:6" x14ac:dyDescent="0.25">
      <c r="A5" s="1" t="s">
        <v>100</v>
      </c>
      <c r="B5" s="1">
        <v>0</v>
      </c>
      <c r="C5" s="1"/>
    </row>
    <row r="6" spans="1:6" x14ac:dyDescent="0.25">
      <c r="A6" s="1" t="s">
        <v>101</v>
      </c>
      <c r="B6" s="1">
        <v>0</v>
      </c>
      <c r="C6" s="1"/>
    </row>
    <row r="7" spans="1:6" x14ac:dyDescent="0.25">
      <c r="A7" s="1" t="s">
        <v>102</v>
      </c>
      <c r="B7" s="1">
        <v>0</v>
      </c>
      <c r="C7" s="1"/>
    </row>
    <row r="8" spans="1:6" x14ac:dyDescent="0.25">
      <c r="A8" s="1" t="s">
        <v>103</v>
      </c>
      <c r="B8" s="1">
        <v>0</v>
      </c>
      <c r="C8" s="1" t="s">
        <v>104</v>
      </c>
    </row>
    <row r="9" spans="1:6" x14ac:dyDescent="0.25">
      <c r="A9" s="1" t="s">
        <v>105</v>
      </c>
      <c r="B9" s="1">
        <v>0</v>
      </c>
      <c r="C9" s="1" t="s">
        <v>104</v>
      </c>
    </row>
    <row r="10" spans="1:6" x14ac:dyDescent="0.25">
      <c r="A10" s="1" t="s">
        <v>106</v>
      </c>
      <c r="B10" s="1">
        <v>0</v>
      </c>
      <c r="C10" s="1"/>
    </row>
    <row r="11" spans="1:6" x14ac:dyDescent="0.25">
      <c r="A11" s="1" t="s">
        <v>107</v>
      </c>
      <c r="B11" s="1">
        <v>12</v>
      </c>
      <c r="C11" s="1"/>
    </row>
    <row r="12" spans="1:6" x14ac:dyDescent="0.25">
      <c r="A12" s="1" t="s">
        <v>108</v>
      </c>
      <c r="B12" s="1">
        <v>12</v>
      </c>
      <c r="C12" s="1"/>
    </row>
    <row r="14" spans="1:6" x14ac:dyDescent="0.25">
      <c r="A14" t="s">
        <v>109</v>
      </c>
    </row>
    <row r="15" spans="1:6" x14ac:dyDescent="0.25">
      <c r="A15" s="2" t="s">
        <v>26</v>
      </c>
      <c r="B15" s="2" t="s">
        <v>110</v>
      </c>
      <c r="C15" s="2" t="s">
        <v>111</v>
      </c>
      <c r="D15" s="2"/>
      <c r="E15" s="2"/>
      <c r="F15" s="2"/>
    </row>
    <row r="16" spans="1:6" x14ac:dyDescent="0.25">
      <c r="A16" s="1" t="s">
        <v>40</v>
      </c>
      <c r="B16" s="3">
        <f>IFERROR(INDEX(Code_Requirements!$F:$F, MATCH(A16, Code_Requirements!$B:$B, 0)),"")</f>
        <v>43.02</v>
      </c>
      <c r="C16" s="3">
        <f>IFERROR(INDEX(Code_Requirements!$G:$G, MATCH(A16, Code_Requirements!$B:$B, 0)),"")</f>
        <v>0</v>
      </c>
    </row>
    <row r="17" spans="1:6" x14ac:dyDescent="0.25">
      <c r="A17" s="1" t="s">
        <v>44</v>
      </c>
      <c r="B17" s="3">
        <f>IFERROR(INDEX(Code_Requirements!$F:$F, MATCH(A17, Code_Requirements!$B:$B, 0)),"")</f>
        <v>47.87</v>
      </c>
      <c r="C17" s="3">
        <f>IFERROR(INDEX(Code_Requirements!$G:$G, MATCH(A17, Code_Requirements!$B:$B, 0)),"")</f>
        <v>0</v>
      </c>
    </row>
    <row r="18" spans="1:6" x14ac:dyDescent="0.25">
      <c r="A18" s="1" t="s">
        <v>53</v>
      </c>
      <c r="B18" s="3">
        <f>IFERROR(INDEX(Code_Requirements!$F:$F, MATCH(A18, Code_Requirements!$B:$B, 0)),"")</f>
        <v>60.49</v>
      </c>
      <c r="C18" s="3">
        <f>IFERROR(INDEX(Code_Requirements!$G:$G, MATCH(A18, Code_Requirements!$B:$B, 0)),"")</f>
        <v>0</v>
      </c>
    </row>
    <row r="19" spans="1:6" x14ac:dyDescent="0.25">
      <c r="A19" s="1" t="s">
        <v>69</v>
      </c>
      <c r="B19" s="3">
        <f>IFERROR(INDEX(Code_Requirements!$F:$F, MATCH(A19, Code_Requirements!$B:$B, 0)),"")</f>
        <v>200</v>
      </c>
      <c r="C19" s="3">
        <f>IFERROR(INDEX(Code_Requirements!$G:$G, MATCH(A19, Code_Requirements!$B:$B, 0)),"")</f>
        <v>0</v>
      </c>
    </row>
    <row r="20" spans="1:6" x14ac:dyDescent="0.25">
      <c r="A20" s="1" t="s">
        <v>74</v>
      </c>
      <c r="B20" s="3">
        <f>IFERROR(INDEX(Code_Requirements!$F:$F, MATCH(A20, Code_Requirements!$B:$B, 0)),"")</f>
        <v>260</v>
      </c>
      <c r="C20" s="3">
        <f>IFERROR(INDEX(Code_Requirements!$G:$G, MATCH(A20, Code_Requirements!$B:$B, 0)),"")</f>
        <v>0</v>
      </c>
    </row>
    <row r="22" spans="1:6" x14ac:dyDescent="0.25">
      <c r="A22" s="2" t="s">
        <v>112</v>
      </c>
      <c r="B22" s="2" t="s">
        <v>99</v>
      </c>
      <c r="C22" s="2" t="s">
        <v>113</v>
      </c>
      <c r="D22" s="2"/>
      <c r="E22" s="2"/>
      <c r="F22" s="2"/>
    </row>
    <row r="23" spans="1:6" x14ac:dyDescent="0.25">
      <c r="A23" s="1" t="s">
        <v>114</v>
      </c>
      <c r="B23" s="3">
        <f>($B$5*$B$11)*(INDEX($B:$B,16)+INDEX($B:$B,17))</f>
        <v>0</v>
      </c>
      <c r="C23" s="1" t="s">
        <v>115</v>
      </c>
    </row>
    <row r="24" spans="1:6" x14ac:dyDescent="0.25">
      <c r="A24" s="1" t="s">
        <v>116</v>
      </c>
      <c r="B24" s="3">
        <f>($B$6*$B$12)*(INDEX($B:$B,18))</f>
        <v>0</v>
      </c>
      <c r="C24" s="1" t="s">
        <v>117</v>
      </c>
    </row>
    <row r="25" spans="1:6" ht="30" x14ac:dyDescent="0.25">
      <c r="A25" s="1" t="s">
        <v>118</v>
      </c>
      <c r="B25" s="3">
        <f>($B$7)*(INDEX($B:$B,19))</f>
        <v>0</v>
      </c>
      <c r="C25" s="1" t="s">
        <v>119</v>
      </c>
    </row>
    <row r="26" spans="1:6" ht="30" x14ac:dyDescent="0.25">
      <c r="A26" s="1" t="s">
        <v>120</v>
      </c>
      <c r="B26" s="3">
        <f>($B$8*$B$11)*(INDEX($C:$C,16)+INDEX($C:$C,17))</f>
        <v>0</v>
      </c>
      <c r="C26" s="1" t="s">
        <v>121</v>
      </c>
    </row>
    <row r="27" spans="1:6" ht="30" x14ac:dyDescent="0.25">
      <c r="A27" s="1" t="s">
        <v>122</v>
      </c>
      <c r="B27" s="3">
        <f>($B$9*$B$12)*(INDEX($C:$C,18))</f>
        <v>0</v>
      </c>
      <c r="C27" s="1" t="s">
        <v>121</v>
      </c>
    </row>
    <row r="28" spans="1:6" x14ac:dyDescent="0.25">
      <c r="A28" s="1" t="s">
        <v>123</v>
      </c>
      <c r="B28" s="3">
        <f>($B$10)*(INDEX($C:$C,19))</f>
        <v>0</v>
      </c>
      <c r="C28" s="1" t="s">
        <v>124</v>
      </c>
    </row>
    <row r="29" spans="1:6" ht="30" x14ac:dyDescent="0.25">
      <c r="A29" s="1" t="s">
        <v>125</v>
      </c>
      <c r="B29" s="3">
        <f>B23+B24+B25+B26+B27+B28</f>
        <v>0</v>
      </c>
      <c r="C29" s="1" t="s">
        <v>126</v>
      </c>
    </row>
  </sheetData>
  <mergeCells count="1">
    <mergeCell ref="A1:F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Summary</vt:lpstr>
      <vt:lpstr>Sources_Index</vt:lpstr>
      <vt:lpstr>Code_Requirements</vt:lpstr>
      <vt:lpstr>Medicaid_Only</vt:lpstr>
      <vt:lpstr>Medicare_vs_Medicaid</vt:lpstr>
      <vt:lpstr>RPM_CCM_Monetization</vt:lpstr>
      <vt:lpstr>Revenue_Model_2026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Marc Poulshock</cp:lastModifiedBy>
  <dcterms:created xsi:type="dcterms:W3CDTF">2026-01-10T20:20:38Z</dcterms:created>
  <dcterms:modified xsi:type="dcterms:W3CDTF">2026-01-11T11:22:14Z</dcterms:modified>
</cp:coreProperties>
</file>